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35" windowWidth="19815" windowHeight="7650" activeTab="3"/>
  </bookViews>
  <sheets>
    <sheet name="ОНТ" sheetId="2" r:id="rId1"/>
    <sheet name="ONHS" sheetId="4" r:id="rId2"/>
    <sheet name="ZSan" sheetId="5" r:id="rId3"/>
    <sheet name="UT" sheetId="3" r:id="rId4"/>
  </sheets>
  <calcPr calcId="125725"/>
</workbook>
</file>

<file path=xl/calcChain.xml><?xml version="1.0" encoding="utf-8"?>
<calcChain xmlns="http://schemas.openxmlformats.org/spreadsheetml/2006/main">
  <c r="H16" i="3"/>
  <c r="I16"/>
  <c r="G16"/>
  <c r="J16" l="1"/>
  <c r="J8" i="5"/>
  <c r="H8"/>
  <c r="I8"/>
  <c r="G8"/>
  <c r="H8" i="4"/>
  <c r="I8"/>
  <c r="G8"/>
  <c r="J8"/>
  <c r="I24" i="2"/>
  <c r="G24"/>
  <c r="H24"/>
  <c r="F24"/>
  <c r="J7" i="3" l="1"/>
  <c r="H11"/>
  <c r="I15" i="2" l="1"/>
  <c r="I13"/>
  <c r="J5" i="4" l="1"/>
</calcChain>
</file>

<file path=xl/sharedStrings.xml><?xml version="1.0" encoding="utf-8"?>
<sst xmlns="http://schemas.openxmlformats.org/spreadsheetml/2006/main" count="191" uniqueCount="117">
  <si>
    <t>№</t>
  </si>
  <si>
    <t>Төсөл, арга хэмжээний нэр</t>
  </si>
  <si>
    <t xml:space="preserve">  Гэрээний дүн   </t>
  </si>
  <si>
    <t>Ажлын гүйцэтгэл /үе шатны ажил тус бүрээр бодит гүйцэтгэл/</t>
  </si>
  <si>
    <t xml:space="preserve">Тендерт шалгарсан Гүйцэтгэгч </t>
  </si>
  <si>
    <t xml:space="preserve">Төсөвт өртөг </t>
  </si>
  <si>
    <t>Дүн</t>
  </si>
  <si>
    <t>/мян. төг/</t>
  </si>
  <si>
    <t>Ажил 100 % дууссан.</t>
  </si>
  <si>
    <t>Энержи парагон ХХК</t>
  </si>
  <si>
    <t>оооОооо</t>
  </si>
  <si>
    <t>oooOooo</t>
  </si>
  <si>
    <t>Олгосон санхүүжилт</t>
  </si>
  <si>
    <t>Ажил дууссан.</t>
  </si>
  <si>
    <t>Чандмань-Илч ХХК</t>
  </si>
  <si>
    <t>Гэрээний дугаар</t>
  </si>
  <si>
    <t>Эхлэх</t>
  </si>
  <si>
    <t>Дуусах</t>
  </si>
  <si>
    <t>Хэрэгжүүлэх хугацаа</t>
  </si>
  <si>
    <t>Чандмань Илч ХХК</t>
  </si>
  <si>
    <t>Хос хан хөхий ХХК</t>
  </si>
  <si>
    <t>Ажил хийгдэж байна.</t>
  </si>
  <si>
    <t>Өгөөмөрөн шанд ХХК</t>
  </si>
  <si>
    <t>Сайншанд сумын 4-р багийн 12-р цэцэрлэг, 320 хүүхдийн сургууль, өрхийн эмнэлэг хүртэл автозам шинээр барих</t>
  </si>
  <si>
    <t>Дорноговь АЗЗА ТӨХК</t>
  </si>
  <si>
    <t>ОНХС-НТШ-06/2019</t>
  </si>
  <si>
    <t>Айраг сумын ариутгах татуургын шугам, насос станцын барилга, тоног төхөөрөмж угсрах ажил</t>
  </si>
  <si>
    <t>ТОБЭМ ХХК</t>
  </si>
  <si>
    <t>ОНТХО-НТШ-03/2019</t>
  </si>
  <si>
    <t>Дэнжийн хүү ХХК</t>
  </si>
  <si>
    <t>Ганхөлөг констракшн ХХК</t>
  </si>
  <si>
    <t>Иххэт сумын Эрүүл мэндийн төвийн их засвар</t>
  </si>
  <si>
    <t>ОНТХО-НТШ-07/2019</t>
  </si>
  <si>
    <t>ОНТХО-НТШ-14/2019</t>
  </si>
  <si>
    <t>3-р багт “Иргэдийн хөгжлийн төв” барих</t>
  </si>
  <si>
    <t>ОНТХО-НТШ-16/2019</t>
  </si>
  <si>
    <t>5-р багт Багийн төв барих</t>
  </si>
  <si>
    <t>Гуа орд ХХК</t>
  </si>
  <si>
    <t>ОНТХО-НТШ-05/2019</t>
  </si>
  <si>
    <t>Замын-Үүд суманд Халуун усны барилга барих</t>
  </si>
  <si>
    <t>Зэс орд ХХК</t>
  </si>
  <si>
    <t>ОНТХО-НТШ-20/2019</t>
  </si>
  <si>
    <t>Сайншанд сумын Хуучин орон сууцны барилгуудын дээвэр, дулаалга, гадна фасадны засварын ажил</t>
  </si>
  <si>
    <t>Жой скай ХХК</t>
  </si>
  <si>
    <t>Замын-Үүд сумын 3-р багт Иргэдийн хөгжлийн төвийн барилга барих</t>
  </si>
  <si>
    <t>ОНТХО-НТШ-04/2019</t>
  </si>
  <si>
    <t>Эвийн гэрээ ХХК</t>
  </si>
  <si>
    <t>Хан харагчин ХХК</t>
  </si>
  <si>
    <t>ОНТХО-НТШ-06/2019</t>
  </si>
  <si>
    <t>Хөвсгөл суманд багш нарын 4 айлын орон сууц барих</t>
  </si>
  <si>
    <t>Уртын уул ХХК</t>
  </si>
  <si>
    <t>Дэлгэрэх сумын 0,4 квт-ын ЦДАШ-ын өргөтгөл</t>
  </si>
  <si>
    <t>ОНТХО-НТШ-09/2019</t>
  </si>
  <si>
    <t>Сайншанд сумын 2, 3, 6-р багийн авто зам дагуу гэрэлтүүлэг шинээр хийх</t>
  </si>
  <si>
    <t>ЗС-НТШ-01/2019</t>
  </si>
  <si>
    <t>Мандах наран-4 хорооллын гадна шугам сүлжээний ажил</t>
  </si>
  <si>
    <t>ОНХС-НТШ-01/2019</t>
  </si>
  <si>
    <t xml:space="preserve">Цэцэрлэгийн барилга, 100 ор /Дорноговь, Мандах сум/ </t>
  </si>
  <si>
    <t>Энэрэлт их эрдэнэ ХХК</t>
  </si>
  <si>
    <t xml:space="preserve">Цэцэрлэгийн барилга /Дорноговь, Замын-Үүд сум/ </t>
  </si>
  <si>
    <t>УТ-НТШ-10/2019</t>
  </si>
  <si>
    <t>УТ-НТШ-09/2019</t>
  </si>
  <si>
    <t>Сайншанд Хот тохижилтын газар</t>
  </si>
  <si>
    <t>Сайншанд Хот тохижилтын газрын автомашины гражын барилга</t>
  </si>
  <si>
    <t>2020 онд санхүүжих</t>
  </si>
  <si>
    <t>2020 онд санхүүжих дүн</t>
  </si>
  <si>
    <t xml:space="preserve">Ажил дуусаагүй. </t>
  </si>
  <si>
    <t>4-р багийн Эмнэлгийн барилга</t>
  </si>
  <si>
    <t>ОНТХО-НТШ-05/2018</t>
  </si>
  <si>
    <t>Сизу ХХК</t>
  </si>
  <si>
    <t>Айсуй хөгжил ХХК</t>
  </si>
  <si>
    <t>4-р багт “Иргэдийн хөгжлийн төв” барих</t>
  </si>
  <si>
    <t>ОНТХО-НТШ-15/2019</t>
  </si>
  <si>
    <t>Эрх шилжүүлсэн</t>
  </si>
  <si>
    <t>Хил  хамгаалалтын  нягтралыг  нэмэгдүүлэх, хилийн хэсэгт  гэрлэн  хөшиг  татах зорилгоор  20 ширхэг прожектор, 11 ширхэг гэрэлтүүлгийн  шон  хийх, Албан хаагчдын  нийгмийн  асуудлыг хангах ажлын  хүрээнд  10 айлын  орон  сууцыг  барьж  дуусгах ажил /Замын-Үүд 0108-р анги/</t>
  </si>
  <si>
    <t>Ажил эхэлж байна.</t>
  </si>
  <si>
    <t>Автомашиныг нийлүүлсэн.</t>
  </si>
  <si>
    <t>Тод баярт ХХК</t>
  </si>
  <si>
    <t xml:space="preserve">Аймгийн Нийтлэг үйлчилгээний газарт ачааны автомашин худалдан авах ажил </t>
  </si>
  <si>
    <t>ОНТХО-ХА-30/2020</t>
  </si>
  <si>
    <t>Элит конкрет ХХК</t>
  </si>
  <si>
    <t>Баян дөрвөлж ХХК</t>
  </si>
  <si>
    <t>Южинтек өү юү жи ХХК</t>
  </si>
  <si>
    <t>Тэгш өргөө ХХК</t>
  </si>
  <si>
    <t>Соёл, спортын төвийн барилга /Дорноговь, Айраг сум/</t>
  </si>
  <si>
    <t>Дотуур байрын барилга, 80 ор /Дорноговь, Эрдэнэ сум/</t>
  </si>
  <si>
    <t>Спорт заалын барилга /Дорноговь, Өргөн сум/</t>
  </si>
  <si>
    <t>Соёл, спортын төвийн барилга, 200 суудал /Дорноговь, Улаанбадрах сум/</t>
  </si>
  <si>
    <t>УТ-НТШ-15/2019</t>
  </si>
  <si>
    <t>Кино театрын барилга /Дорноговь, Сайншанд сум/ багц-1</t>
  </si>
  <si>
    <t>Кино театрын барилгын тоног төхөөрөмж /Дорноговь, Сайншанд сум/ багц-2</t>
  </si>
  <si>
    <t>УТ-НТШ-18/2019</t>
  </si>
  <si>
    <t>УТ-НТШ-22/2019</t>
  </si>
  <si>
    <t>УТ-НТШ-07/2019</t>
  </si>
  <si>
    <t>УТ-НТШ-17/2019</t>
  </si>
  <si>
    <t>чандмань-илч бульдозер "Ундрах шанд" ХХК</t>
  </si>
  <si>
    <t xml:space="preserve">  ОРОН НУТГИЙН  ТӨСВИЙН ХӨРӨНГӨ ОРУУЛАЛТЫН САНХҮҮЖИЛТИЙН ГҮЙЦЭТГЭЛИЙН 2020 ОНЫ 03-Р САРЫН МЭДЭЭ</t>
  </si>
  <si>
    <t xml:space="preserve">  ОРОН НУТГИЙН  ХӨГЖЛИЙН САНГИЙН САНХҮҮЖИЛТИЙН ГҮЙЦЭТГЭЛИЙН 2020 ОНЫ 03-Р САРЫН МЭДЭЭ</t>
  </si>
  <si>
    <t xml:space="preserve">  ЗАМЫН САНГИЙН САНХҮҮЖИЛТИЙН ГҮЙЦЭТГЭЛИЙН 2020 ОНЫ 03-Р САРЫН МЭДЭЭ</t>
  </si>
  <si>
    <t xml:space="preserve">  УЛСЫН ТӨСВИЙН ХӨРӨНГӨ ОРУУЛАЛТЫН САНХҮҮЖИЛТИЙН ГҮЙЦЭТГЭЛИЙН 2020 ОНЫ 03-Р САРЫН МЭДЭЭ</t>
  </si>
  <si>
    <t>Сумын төвийн инженерийн нэгдсэн шугам сүлжээ, барилга байгууламж /Дорноговь, Алтанширээ сум/</t>
  </si>
  <si>
    <t>Сумын төвийн төвлөрсөн дулаан, цэвэр, бохир усны шугам сүлжээ, барилга байгууламж /Дорноговь, Даланжаргалан/</t>
  </si>
  <si>
    <t>Илчит сансар ХХК</t>
  </si>
  <si>
    <t>Отто мир ХХК</t>
  </si>
  <si>
    <t>Аймгийн Улсын бүртгэлийн хэлтэст автомашин худалдан авах ажил</t>
  </si>
  <si>
    <t>ОНТХО-ХА-29/2020</t>
  </si>
  <si>
    <t>Чандмань-Илч ХХК-д нүүрс түрэх зориулалттай бульдозер худалдан авахад дэмжлэг үзүүлэх</t>
  </si>
  <si>
    <t>Чандмань-Илч д Эрх шилжүүлсэн</t>
  </si>
  <si>
    <t>Бульдозер худалдан авсан.</t>
  </si>
  <si>
    <t>Дулаан булаг ХХК</t>
  </si>
  <si>
    <t>Сайншанд сумын 1 дүгээр цэцэрлэгийн дээвэр, гадна фасад засварын ажил</t>
  </si>
  <si>
    <t>ОНХС-ХА-09/2020</t>
  </si>
  <si>
    <t>Сайншанд сумын 1-р багийн "П" хэлбэрийн автозамын ажил</t>
  </si>
  <si>
    <t>ЗС-НТШ-57/2020</t>
  </si>
  <si>
    <t>Б Софт ХХК</t>
  </si>
  <si>
    <t>УТ-НТШ-03/2019</t>
  </si>
  <si>
    <t>УТ-НТШ-06/2019</t>
  </si>
</sst>
</file>

<file path=xl/styles.xml><?xml version="1.0" encoding="utf-8"?>
<styleSheet xmlns="http://schemas.openxmlformats.org/spreadsheetml/2006/main">
  <numFmts count="11">
    <numFmt numFmtId="164" formatCode="_(* #,##0.00_);_(* \(#,##0.00\);_(* &quot;-&quot;??_);_(@_)"/>
    <numFmt numFmtId="165" formatCode="0.0"/>
    <numFmt numFmtId="166" formatCode="_(* #,##0.0_);_(* \(#,##0.0\);_(* &quot;-&quot;??_);_(@_)"/>
    <numFmt numFmtId="167" formatCode="_(* #,##0.0_);_(* \(#,##0.0\);_(* &quot;-&quot;?_);_(@_)"/>
    <numFmt numFmtId="168" formatCode="#,##0.0"/>
    <numFmt numFmtId="169" formatCode="_-* #,##0.0_₮_-;\-* #,##0.0_₮_-;_-* &quot;-&quot;?_₮_-;_-@_-"/>
    <numFmt numFmtId="170" formatCode="_(* #,##0.000_);_(* \(#,##0.000\);_(* &quot;-&quot;?_);_(@_)"/>
    <numFmt numFmtId="172" formatCode="0.000"/>
    <numFmt numFmtId="174" formatCode="#,##0.000"/>
    <numFmt numFmtId="175" formatCode="_-* #,##0_₮_-;\-* #,##0_₮_-;_-* &quot;-&quot;?_₮_-;_-@_-"/>
    <numFmt numFmtId="176" formatCode="_(* #,##0_);_(* \(#,##0\);_(* &quot;-&quot;??_);_(@_)"/>
  </numFmts>
  <fonts count="9">
    <font>
      <sz val="11"/>
      <color theme="1"/>
      <name val="Calibri"/>
      <family val="2"/>
      <scheme val="minor"/>
    </font>
    <font>
      <sz val="11"/>
      <color theme="1"/>
      <name val="Calibri"/>
      <family val="2"/>
      <scheme val="minor"/>
    </font>
    <font>
      <b/>
      <sz val="10"/>
      <name val="Times New Roman"/>
      <family val="1"/>
    </font>
    <font>
      <sz val="10"/>
      <name val="Times New Roman"/>
      <family val="1"/>
    </font>
    <font>
      <sz val="10"/>
      <color theme="1"/>
      <name val="Times New Roman"/>
      <family val="1"/>
    </font>
    <font>
      <b/>
      <sz val="10"/>
      <color theme="1"/>
      <name val="Times New Roman"/>
      <family val="1"/>
    </font>
    <font>
      <sz val="10"/>
      <color rgb="FFFF0000"/>
      <name val="Times New Roman"/>
      <family val="1"/>
    </font>
    <font>
      <sz val="10"/>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106">
    <xf numFmtId="0" fontId="0" fillId="0" borderId="0" xfId="0"/>
    <xf numFmtId="0" fontId="3" fillId="0" borderId="0" xfId="0" applyFont="1" applyFill="1"/>
    <xf numFmtId="0" fontId="4" fillId="0" borderId="1" xfId="0" applyFont="1" applyBorder="1" applyAlignment="1">
      <alignment horizontal="left" vertical="center" wrapText="1"/>
    </xf>
    <xf numFmtId="165" fontId="3" fillId="0" borderId="1" xfId="0" applyNumberFormat="1" applyFont="1" applyFill="1" applyBorder="1" applyAlignment="1">
      <alignment horizontal="left" vertical="center" wrapText="1"/>
    </xf>
    <xf numFmtId="0" fontId="3" fillId="0" borderId="0" xfId="0" applyFont="1" applyFill="1" applyBorder="1" applyAlignment="1">
      <alignment horizontal="center" vertical="center"/>
    </xf>
    <xf numFmtId="0" fontId="4" fillId="0" borderId="0" xfId="0" applyFont="1" applyBorder="1" applyAlignment="1">
      <alignment horizontal="center" vertical="center" wrapText="1"/>
    </xf>
    <xf numFmtId="166" fontId="5" fillId="0" borderId="0" xfId="1" applyNumberFormat="1" applyFont="1" applyBorder="1" applyAlignment="1">
      <alignment horizontal="center" vertical="center" wrapText="1"/>
    </xf>
    <xf numFmtId="165" fontId="3" fillId="0" borderId="0" xfId="0" applyNumberFormat="1"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Alignment="1">
      <alignment horizontal="center"/>
    </xf>
    <xf numFmtId="0" fontId="4" fillId="0" borderId="0" xfId="0" applyFont="1"/>
    <xf numFmtId="0" fontId="3" fillId="0" borderId="0" xfId="0" applyFont="1" applyFill="1" applyBorder="1" applyAlignment="1">
      <alignment horizontal="center" vertical="center" wrapText="1"/>
    </xf>
    <xf numFmtId="167" fontId="3" fillId="0" borderId="1" xfId="0" applyNumberFormat="1" applyFont="1" applyFill="1" applyBorder="1" applyAlignment="1">
      <alignment horizontal="right" vertical="center" wrapText="1"/>
    </xf>
    <xf numFmtId="167" fontId="5" fillId="0" borderId="1" xfId="1" applyNumberFormat="1" applyFont="1" applyBorder="1" applyAlignment="1">
      <alignment horizontal="center" vertical="center" wrapText="1"/>
    </xf>
    <xf numFmtId="0" fontId="3" fillId="0" borderId="0" xfId="0" applyFont="1" applyFill="1" applyAlignment="1">
      <alignment horizontal="center"/>
    </xf>
    <xf numFmtId="0" fontId="6" fillId="0" borderId="0" xfId="0" applyFont="1"/>
    <xf numFmtId="0" fontId="3" fillId="0" borderId="0" xfId="0" applyFont="1"/>
    <xf numFmtId="0" fontId="2" fillId="0" borderId="0" xfId="0" applyFont="1"/>
    <xf numFmtId="165" fontId="3" fillId="0" borderId="1" xfId="0" applyNumberFormat="1" applyFont="1" applyFill="1" applyBorder="1" applyAlignment="1">
      <alignment horizontal="center" vertical="center" wrapText="1"/>
    </xf>
    <xf numFmtId="0" fontId="3" fillId="0" borderId="0" xfId="0" applyFont="1" applyAlignment="1">
      <alignment horizontal="center"/>
    </xf>
    <xf numFmtId="167" fontId="2" fillId="0" borderId="1" xfId="0" applyNumberFormat="1" applyFont="1" applyBorder="1" applyAlignment="1">
      <alignment horizontal="right" vertical="center" wrapText="1"/>
    </xf>
    <xf numFmtId="0" fontId="2" fillId="0" borderId="1" xfId="0" applyFont="1" applyBorder="1" applyAlignment="1">
      <alignment horizontal="center" vertical="center" wrapText="1"/>
    </xf>
    <xf numFmtId="167" fontId="3" fillId="0" borderId="0" xfId="0" applyNumberFormat="1" applyFont="1" applyAlignment="1">
      <alignment horizontal="center"/>
    </xf>
    <xf numFmtId="14" fontId="3" fillId="0" borderId="0" xfId="0" applyNumberFormat="1" applyFont="1" applyFill="1"/>
    <xf numFmtId="167" fontId="3" fillId="0" borderId="0" xfId="0" applyNumberFormat="1" applyFont="1" applyAlignment="1">
      <alignment horizontal="center" vertical="center"/>
    </xf>
    <xf numFmtId="167" fontId="4" fillId="0" borderId="0" xfId="0" applyNumberFormat="1" applyFont="1" applyAlignment="1">
      <alignment horizontal="center"/>
    </xf>
    <xf numFmtId="168" fontId="5" fillId="0" borderId="1" xfId="0" applyNumberFormat="1" applyFont="1" applyBorder="1" applyAlignment="1">
      <alignment horizontal="right" vertical="center" wrapText="1"/>
    </xf>
    <xf numFmtId="0" fontId="3" fillId="0" borderId="0" xfId="0" applyFont="1" applyAlignment="1">
      <alignment horizontal="center" vertical="center" wrapText="1"/>
    </xf>
    <xf numFmtId="14" fontId="3" fillId="0" borderId="0" xfId="0" applyNumberFormat="1" applyFont="1" applyFill="1" applyAlignment="1">
      <alignment horizontal="center" vertical="center" wrapText="1"/>
    </xf>
    <xf numFmtId="0" fontId="4" fillId="0" borderId="0" xfId="0" applyFont="1" applyAlignment="1">
      <alignment horizontal="center" vertical="center" wrapText="1"/>
    </xf>
    <xf numFmtId="0" fontId="4" fillId="2" borderId="1" xfId="0" applyFont="1" applyFill="1" applyBorder="1" applyAlignment="1">
      <alignment horizontal="justify" vertical="center" wrapText="1"/>
    </xf>
    <xf numFmtId="169" fontId="4" fillId="0" borderId="0" xfId="0" applyNumberFormat="1" applyFont="1"/>
    <xf numFmtId="0" fontId="3" fillId="0" borderId="0" xfId="0" applyFont="1" applyAlignment="1">
      <alignment horizontal="center" vertical="center"/>
    </xf>
    <xf numFmtId="167" fontId="2" fillId="0" borderId="0" xfId="0" applyNumberFormat="1" applyFont="1" applyAlignment="1">
      <alignment horizontal="center" vertical="center"/>
    </xf>
    <xf numFmtId="0" fontId="3" fillId="0" borderId="1" xfId="0" applyFont="1" applyBorder="1" applyAlignment="1">
      <alignment vertical="center" wrapText="1"/>
    </xf>
    <xf numFmtId="0" fontId="5" fillId="0" borderId="1" xfId="0" applyFont="1" applyBorder="1" applyAlignment="1">
      <alignment horizontal="center" vertical="center" wrapText="1"/>
    </xf>
    <xf numFmtId="167" fontId="3" fillId="0" borderId="0" xfId="0" applyNumberFormat="1" applyFont="1"/>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1" fontId="7" fillId="0" borderId="1" xfId="0" applyNumberFormat="1" applyFont="1" applyFill="1" applyBorder="1" applyAlignment="1">
      <alignment horizontal="center" vertical="center" wrapText="1"/>
    </xf>
    <xf numFmtId="167" fontId="8" fillId="0" borderId="1" xfId="1" applyNumberFormat="1" applyFont="1" applyBorder="1" applyAlignment="1">
      <alignment horizontal="center" vertical="center" wrapText="1"/>
    </xf>
    <xf numFmtId="167" fontId="4" fillId="0" borderId="1" xfId="1"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0" fontId="4" fillId="0" borderId="0" xfId="0" applyFont="1" applyAlignment="1">
      <alignment horizontal="center" vertical="center"/>
    </xf>
    <xf numFmtId="172" fontId="3" fillId="0" borderId="1" xfId="1" applyNumberFormat="1" applyFont="1" applyBorder="1" applyAlignment="1">
      <alignment horizontal="center" vertical="center" wrapText="1"/>
    </xf>
    <xf numFmtId="172" fontId="5" fillId="0" borderId="1" xfId="1" applyNumberFormat="1" applyFont="1" applyBorder="1" applyAlignment="1">
      <alignment horizontal="center" vertical="center" wrapText="1"/>
    </xf>
    <xf numFmtId="174" fontId="5" fillId="0" borderId="1" xfId="0" applyNumberFormat="1" applyFont="1" applyBorder="1" applyAlignment="1">
      <alignment horizontal="right" vertical="center" wrapText="1"/>
    </xf>
    <xf numFmtId="170" fontId="3" fillId="0" borderId="1" xfId="0" applyNumberFormat="1" applyFont="1" applyBorder="1" applyAlignment="1">
      <alignment horizontal="right" vertical="center" wrapText="1"/>
    </xf>
    <xf numFmtId="170" fontId="2" fillId="0" borderId="1" xfId="0" applyNumberFormat="1" applyFont="1" applyBorder="1" applyAlignment="1">
      <alignment horizontal="right" vertical="center" wrapText="1"/>
    </xf>
    <xf numFmtId="175" fontId="3" fillId="0" borderId="0" xfId="0" applyNumberFormat="1" applyFont="1" applyAlignment="1">
      <alignment horizontal="center"/>
    </xf>
    <xf numFmtId="0" fontId="3" fillId="0" borderId="1" xfId="0" applyFont="1" applyFill="1" applyBorder="1" applyAlignment="1">
      <alignment horizontal="justify" vertical="top" wrapText="1"/>
    </xf>
    <xf numFmtId="169" fontId="3" fillId="0" borderId="1" xfId="0" applyNumberFormat="1" applyFont="1" applyFill="1" applyBorder="1" applyAlignment="1">
      <alignment horizontal="center" vertical="center" wrapText="1"/>
    </xf>
    <xf numFmtId="0" fontId="3" fillId="0" borderId="1" xfId="0" applyFont="1" applyBorder="1"/>
    <xf numFmtId="170" fontId="3" fillId="0" borderId="1" xfId="1" applyNumberFormat="1" applyFont="1" applyBorder="1" applyAlignment="1">
      <alignment horizontal="center" vertical="center" wrapText="1"/>
    </xf>
    <xf numFmtId="0" fontId="3" fillId="2" borderId="1" xfId="0"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0" fontId="5" fillId="0" borderId="0" xfId="0" applyFont="1" applyAlignment="1"/>
    <xf numFmtId="1" fontId="4" fillId="0" borderId="0" xfId="0" applyNumberFormat="1" applyFont="1" applyAlignment="1">
      <alignment horizontal="center"/>
    </xf>
    <xf numFmtId="165" fontId="4" fillId="0" borderId="0" xfId="0" applyNumberFormat="1" applyFont="1" applyAlignment="1">
      <alignment horizontal="center"/>
    </xf>
    <xf numFmtId="169" fontId="4" fillId="0" borderId="0" xfId="0" applyNumberFormat="1" applyFont="1" applyAlignment="1">
      <alignment horizontal="center"/>
    </xf>
    <xf numFmtId="0" fontId="4" fillId="0"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67"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1" fontId="3" fillId="0" borderId="1" xfId="0" applyNumberFormat="1" applyFont="1" applyFill="1" applyBorder="1" applyAlignment="1">
      <alignment horizontal="center" vertical="center" wrapText="1"/>
    </xf>
    <xf numFmtId="0" fontId="4" fillId="0" borderId="0" xfId="0" applyFont="1" applyAlignment="1">
      <alignment horizontal="center" vertical="center"/>
    </xf>
    <xf numFmtId="176" fontId="4" fillId="0" borderId="0" xfId="1" applyNumberFormat="1" applyFont="1" applyBorder="1" applyAlignment="1">
      <alignment horizontal="left" vertical="center" wrapText="1"/>
    </xf>
    <xf numFmtId="176" fontId="4" fillId="0" borderId="0" xfId="1" applyNumberFormat="1" applyFont="1" applyBorder="1" applyAlignment="1">
      <alignment horizontal="center" vertical="center" wrapText="1"/>
    </xf>
    <xf numFmtId="1" fontId="4" fillId="0" borderId="0" xfId="1" applyNumberFormat="1" applyFont="1" applyAlignment="1">
      <alignment horizontal="center"/>
    </xf>
    <xf numFmtId="0" fontId="3" fillId="0" borderId="0" xfId="0" applyFont="1" applyAlignment="1">
      <alignment horizontal="left" vertical="center"/>
    </xf>
    <xf numFmtId="167" fontId="3" fillId="0" borderId="1" xfId="0" applyNumberFormat="1" applyFont="1" applyFill="1" applyBorder="1" applyAlignment="1">
      <alignment vertical="center" wrapText="1"/>
    </xf>
    <xf numFmtId="166" fontId="3" fillId="0" borderId="1" xfId="1" applyNumberFormat="1" applyFont="1" applyFill="1" applyBorder="1" applyAlignment="1">
      <alignment horizontal="right" vertical="center" wrapText="1"/>
    </xf>
    <xf numFmtId="172" fontId="4" fillId="0" borderId="1" xfId="0" applyNumberFormat="1" applyFont="1" applyBorder="1" applyAlignment="1">
      <alignment vertical="center"/>
    </xf>
    <xf numFmtId="0" fontId="3" fillId="2" borderId="1" xfId="0" applyNumberFormat="1" applyFont="1" applyFill="1" applyBorder="1" applyAlignment="1">
      <alignment horizontal="justify" vertical="center" wrapText="1"/>
    </xf>
    <xf numFmtId="167" fontId="4" fillId="0" borderId="0" xfId="0" applyNumberFormat="1" applyFont="1"/>
    <xf numFmtId="172" fontId="3" fillId="0" borderId="1" xfId="0" applyNumberFormat="1" applyFont="1" applyBorder="1" applyAlignment="1">
      <alignment vertical="center"/>
    </xf>
    <xf numFmtId="168" fontId="4" fillId="0" borderId="0" xfId="0" applyNumberFormat="1" applyFont="1" applyAlignment="1">
      <alignment horizontal="center"/>
    </xf>
    <xf numFmtId="168" fontId="4" fillId="0" borderId="0" xfId="0" applyNumberFormat="1" applyFont="1"/>
    <xf numFmtId="0" fontId="7" fillId="0" borderId="1" xfId="0" applyFont="1" applyBorder="1"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167"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1" fontId="3" fillId="0" borderId="1" xfId="0" applyNumberFormat="1" applyFont="1" applyFill="1" applyBorder="1" applyAlignment="1">
      <alignment horizontal="center" vertical="center" wrapText="1"/>
    </xf>
    <xf numFmtId="0" fontId="5" fillId="0" borderId="0" xfId="0" applyFont="1" applyAlignment="1">
      <alignment horizontal="center"/>
    </xf>
    <xf numFmtId="0" fontId="5" fillId="0" borderId="1" xfId="0" applyFont="1" applyBorder="1" applyAlignment="1">
      <alignment horizontal="center" vertical="center" wrapText="1"/>
    </xf>
    <xf numFmtId="0" fontId="5" fillId="0" borderId="0" xfId="0" applyFont="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167" fontId="4" fillId="0" borderId="2" xfId="1" applyNumberFormat="1" applyFont="1" applyBorder="1" applyAlignment="1">
      <alignment horizontal="center" vertical="center" wrapText="1"/>
    </xf>
    <xf numFmtId="167" fontId="4" fillId="0" borderId="3" xfId="1" applyNumberFormat="1" applyFont="1" applyBorder="1" applyAlignment="1">
      <alignment horizontal="center" vertic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P29"/>
  <sheetViews>
    <sheetView workbookViewId="0">
      <pane xSplit="5" ySplit="4" topLeftCell="F20" activePane="bottomRight" state="frozen"/>
      <selection pane="topRight" activeCell="D1" sqref="D1"/>
      <selection pane="bottomLeft" activeCell="A6" sqref="A6"/>
      <selection pane="bottomRight" activeCell="I28" sqref="I28"/>
    </sheetView>
  </sheetViews>
  <sheetFormatPr defaultRowHeight="33.75" customHeight="1"/>
  <cols>
    <col min="1" max="1" width="3.140625" style="32" customWidth="1"/>
    <col min="2" max="2" width="32" style="16" customWidth="1"/>
    <col min="3" max="3" width="11.7109375" style="27" customWidth="1"/>
    <col min="4" max="5" width="9" style="27" customWidth="1"/>
    <col min="6" max="6" width="12" style="19" customWidth="1"/>
    <col min="7" max="7" width="12.140625" style="19" customWidth="1"/>
    <col min="8" max="8" width="11.140625" style="19" customWidth="1"/>
    <col min="9" max="9" width="13.7109375" style="19" customWidth="1"/>
    <col min="10" max="10" width="31.85546875" style="19" customWidth="1"/>
    <col min="11" max="11" width="13.140625" style="19" customWidth="1"/>
    <col min="12" max="12" width="9.140625" style="16"/>
    <col min="13" max="13" width="10.28515625" style="32" customWidth="1"/>
    <col min="14" max="14" width="10" style="16" bestFit="1" customWidth="1"/>
    <col min="15" max="15" width="9.140625" style="16"/>
    <col min="16" max="16" width="10.85546875" style="16" bestFit="1" customWidth="1"/>
    <col min="17" max="16384" width="9.140625" style="16"/>
  </cols>
  <sheetData>
    <row r="1" spans="1:16" ht="21.75" customHeight="1">
      <c r="B1" s="86" t="s">
        <v>96</v>
      </c>
      <c r="C1" s="86"/>
      <c r="D1" s="86"/>
      <c r="E1" s="86"/>
      <c r="F1" s="86"/>
      <c r="G1" s="86"/>
      <c r="H1" s="86"/>
      <c r="I1" s="86"/>
      <c r="J1" s="86"/>
      <c r="K1" s="86"/>
    </row>
    <row r="2" spans="1:16" ht="15.75" customHeight="1">
      <c r="B2" s="23">
        <v>43921</v>
      </c>
      <c r="C2" s="28"/>
      <c r="D2" s="28"/>
      <c r="K2" s="14" t="s">
        <v>7</v>
      </c>
    </row>
    <row r="3" spans="1:16" ht="33.75" customHeight="1">
      <c r="A3" s="87" t="s">
        <v>0</v>
      </c>
      <c r="B3" s="88" t="s">
        <v>1</v>
      </c>
      <c r="C3" s="88" t="s">
        <v>15</v>
      </c>
      <c r="D3" s="88" t="s">
        <v>18</v>
      </c>
      <c r="E3" s="88"/>
      <c r="F3" s="88" t="s">
        <v>5</v>
      </c>
      <c r="G3" s="88" t="s">
        <v>2</v>
      </c>
      <c r="H3" s="88" t="s">
        <v>64</v>
      </c>
      <c r="I3" s="88" t="s">
        <v>12</v>
      </c>
      <c r="J3" s="88" t="s">
        <v>3</v>
      </c>
      <c r="K3" s="88" t="s">
        <v>4</v>
      </c>
    </row>
    <row r="4" spans="1:16" ht="24.75" customHeight="1">
      <c r="A4" s="87"/>
      <c r="B4" s="88"/>
      <c r="C4" s="88"/>
      <c r="D4" s="67" t="s">
        <v>16</v>
      </c>
      <c r="E4" s="67" t="s">
        <v>17</v>
      </c>
      <c r="F4" s="88"/>
      <c r="G4" s="88"/>
      <c r="H4" s="88"/>
      <c r="I4" s="88"/>
      <c r="J4" s="88"/>
      <c r="K4" s="88"/>
    </row>
    <row r="5" spans="1:16" ht="29.25" customHeight="1">
      <c r="A5" s="66">
        <v>1</v>
      </c>
      <c r="B5" s="34" t="s">
        <v>26</v>
      </c>
      <c r="C5" s="69" t="s">
        <v>28</v>
      </c>
      <c r="D5" s="69">
        <v>2019</v>
      </c>
      <c r="E5" s="71">
        <v>2020</v>
      </c>
      <c r="F5" s="12">
        <v>160000</v>
      </c>
      <c r="G5" s="12">
        <v>159981.6</v>
      </c>
      <c r="H5" s="12">
        <v>59981.599999999999</v>
      </c>
      <c r="I5" s="51">
        <v>59981.654000000002</v>
      </c>
      <c r="J5" s="18" t="s">
        <v>8</v>
      </c>
      <c r="K5" s="69" t="s">
        <v>14</v>
      </c>
      <c r="M5" s="24"/>
    </row>
    <row r="6" spans="1:16" ht="28.5" customHeight="1">
      <c r="A6" s="66">
        <v>2</v>
      </c>
      <c r="B6" s="34" t="s">
        <v>31</v>
      </c>
      <c r="C6" s="69" t="s">
        <v>32</v>
      </c>
      <c r="D6" s="69">
        <v>2019</v>
      </c>
      <c r="E6" s="71">
        <v>2020</v>
      </c>
      <c r="F6" s="12">
        <v>220000</v>
      </c>
      <c r="G6" s="12">
        <v>219973.8</v>
      </c>
      <c r="H6" s="12">
        <v>69973.8</v>
      </c>
      <c r="I6" s="51">
        <v>62305.091999999997</v>
      </c>
      <c r="J6" s="18" t="s">
        <v>8</v>
      </c>
      <c r="K6" s="69" t="s">
        <v>30</v>
      </c>
      <c r="M6" s="24"/>
    </row>
    <row r="7" spans="1:16" ht="28.5" customHeight="1">
      <c r="A7" s="66">
        <v>3</v>
      </c>
      <c r="B7" s="37" t="s">
        <v>34</v>
      </c>
      <c r="C7" s="69" t="s">
        <v>33</v>
      </c>
      <c r="D7" s="69">
        <v>2019</v>
      </c>
      <c r="E7" s="71">
        <v>2020</v>
      </c>
      <c r="F7" s="12">
        <v>400000</v>
      </c>
      <c r="G7" s="12">
        <v>378765.6</v>
      </c>
      <c r="H7" s="12">
        <v>138765.6</v>
      </c>
      <c r="I7" s="51">
        <v>135262.16200000001</v>
      </c>
      <c r="J7" s="18" t="s">
        <v>8</v>
      </c>
      <c r="K7" s="69" t="s">
        <v>9</v>
      </c>
      <c r="M7" s="24"/>
    </row>
    <row r="8" spans="1:16" ht="28.5" customHeight="1">
      <c r="A8" s="66">
        <v>4</v>
      </c>
      <c r="B8" s="70" t="s">
        <v>36</v>
      </c>
      <c r="C8" s="69" t="s">
        <v>35</v>
      </c>
      <c r="D8" s="69">
        <v>2019</v>
      </c>
      <c r="E8" s="71">
        <v>2020</v>
      </c>
      <c r="F8" s="12">
        <v>450000</v>
      </c>
      <c r="G8" s="12">
        <v>448289.4</v>
      </c>
      <c r="H8" s="12">
        <v>208289.4</v>
      </c>
      <c r="I8" s="51">
        <v>196177.424</v>
      </c>
      <c r="J8" s="18" t="s">
        <v>8</v>
      </c>
      <c r="K8" s="69" t="s">
        <v>22</v>
      </c>
      <c r="M8" s="24"/>
    </row>
    <row r="9" spans="1:16" ht="28.5" customHeight="1">
      <c r="A9" s="66">
        <v>5</v>
      </c>
      <c r="B9" s="37" t="s">
        <v>39</v>
      </c>
      <c r="C9" s="69" t="s">
        <v>38</v>
      </c>
      <c r="D9" s="69">
        <v>2019</v>
      </c>
      <c r="E9" s="71">
        <v>2020</v>
      </c>
      <c r="F9" s="12">
        <v>114650</v>
      </c>
      <c r="G9" s="12">
        <v>98782.2</v>
      </c>
      <c r="H9" s="12">
        <v>28782.2</v>
      </c>
      <c r="I9" s="51">
        <v>28782.196</v>
      </c>
      <c r="J9" s="18" t="s">
        <v>8</v>
      </c>
      <c r="K9" s="69" t="s">
        <v>37</v>
      </c>
      <c r="M9" s="24"/>
    </row>
    <row r="10" spans="1:16" ht="20.25" customHeight="1">
      <c r="A10" s="87">
        <v>6</v>
      </c>
      <c r="B10" s="93" t="s">
        <v>42</v>
      </c>
      <c r="C10" s="92" t="s">
        <v>41</v>
      </c>
      <c r="D10" s="92">
        <v>2019</v>
      </c>
      <c r="E10" s="94">
        <v>2020</v>
      </c>
      <c r="F10" s="91">
        <v>600000</v>
      </c>
      <c r="G10" s="12">
        <v>143199.79999999999</v>
      </c>
      <c r="H10" s="91">
        <v>288480.40000000002</v>
      </c>
      <c r="I10" s="51">
        <v>63496.000999999997</v>
      </c>
      <c r="J10" s="18" t="s">
        <v>8</v>
      </c>
      <c r="K10" s="69" t="s">
        <v>40</v>
      </c>
      <c r="M10" s="24"/>
      <c r="N10" s="36"/>
      <c r="P10" s="36"/>
    </row>
    <row r="11" spans="1:16" ht="20.25" customHeight="1">
      <c r="A11" s="87"/>
      <c r="B11" s="93"/>
      <c r="C11" s="92"/>
      <c r="D11" s="92"/>
      <c r="E11" s="94"/>
      <c r="F11" s="91"/>
      <c r="G11" s="12">
        <v>118096.6</v>
      </c>
      <c r="H11" s="91"/>
      <c r="I11" s="51">
        <v>54407.222999999998</v>
      </c>
      <c r="J11" s="18" t="s">
        <v>8</v>
      </c>
      <c r="K11" s="69" t="s">
        <v>27</v>
      </c>
      <c r="M11" s="24"/>
      <c r="N11" s="36"/>
      <c r="P11" s="36"/>
    </row>
    <row r="12" spans="1:16" ht="20.25" customHeight="1">
      <c r="A12" s="87"/>
      <c r="B12" s="93"/>
      <c r="C12" s="92"/>
      <c r="D12" s="92"/>
      <c r="E12" s="94"/>
      <c r="F12" s="91"/>
      <c r="G12" s="12">
        <v>147625.70000000001</v>
      </c>
      <c r="H12" s="91"/>
      <c r="I12" s="51">
        <v>72625.698000000004</v>
      </c>
      <c r="J12" s="18" t="s">
        <v>8</v>
      </c>
      <c r="K12" s="69" t="s">
        <v>43</v>
      </c>
      <c r="M12" s="24"/>
      <c r="N12" s="36"/>
      <c r="P12" s="36"/>
    </row>
    <row r="13" spans="1:16" ht="20.25" customHeight="1">
      <c r="A13" s="87"/>
      <c r="B13" s="93"/>
      <c r="C13" s="92"/>
      <c r="D13" s="92"/>
      <c r="E13" s="94"/>
      <c r="F13" s="91"/>
      <c r="G13" s="12">
        <v>179558.3</v>
      </c>
      <c r="H13" s="91"/>
      <c r="I13" s="51">
        <f>82170.065+2200</f>
        <v>84370.065000000002</v>
      </c>
      <c r="J13" s="18" t="s">
        <v>8</v>
      </c>
      <c r="K13" s="69" t="s">
        <v>29</v>
      </c>
      <c r="M13" s="24"/>
      <c r="N13" s="36"/>
      <c r="P13" s="36"/>
    </row>
    <row r="14" spans="1:16" ht="30" customHeight="1">
      <c r="A14" s="66">
        <v>7</v>
      </c>
      <c r="B14" s="37" t="s">
        <v>44</v>
      </c>
      <c r="C14" s="69" t="s">
        <v>45</v>
      </c>
      <c r="D14" s="69">
        <v>2019</v>
      </c>
      <c r="E14" s="71">
        <v>2020</v>
      </c>
      <c r="F14" s="12">
        <v>555800</v>
      </c>
      <c r="G14" s="12">
        <v>491059.20000000001</v>
      </c>
      <c r="H14" s="12">
        <v>211059.20000000001</v>
      </c>
      <c r="I14" s="51">
        <v>150000</v>
      </c>
      <c r="J14" s="18" t="s">
        <v>66</v>
      </c>
      <c r="K14" s="69" t="s">
        <v>46</v>
      </c>
      <c r="M14" s="24"/>
    </row>
    <row r="15" spans="1:16" ht="30" customHeight="1">
      <c r="A15" s="66">
        <v>8</v>
      </c>
      <c r="B15" s="34" t="s">
        <v>49</v>
      </c>
      <c r="C15" s="69" t="s">
        <v>48</v>
      </c>
      <c r="D15" s="69">
        <v>2019</v>
      </c>
      <c r="E15" s="71">
        <v>2020</v>
      </c>
      <c r="F15" s="12">
        <v>145000</v>
      </c>
      <c r="G15" s="12">
        <v>143705.20000000001</v>
      </c>
      <c r="H15" s="12">
        <v>73705.2</v>
      </c>
      <c r="I15" s="51">
        <f>3500+64118.84+1217.27+2434.541</f>
        <v>71270.650999999998</v>
      </c>
      <c r="J15" s="18" t="s">
        <v>13</v>
      </c>
      <c r="K15" s="69" t="s">
        <v>47</v>
      </c>
      <c r="M15" s="24"/>
    </row>
    <row r="16" spans="1:16" ht="37.5" customHeight="1">
      <c r="A16" s="66">
        <v>9</v>
      </c>
      <c r="B16" s="34" t="s">
        <v>51</v>
      </c>
      <c r="C16" s="69" t="s">
        <v>52</v>
      </c>
      <c r="D16" s="69">
        <v>2019</v>
      </c>
      <c r="E16" s="71">
        <v>2020</v>
      </c>
      <c r="F16" s="12">
        <v>115000</v>
      </c>
      <c r="G16" s="12">
        <v>109497.2</v>
      </c>
      <c r="H16" s="12">
        <v>34497.199999999997</v>
      </c>
      <c r="I16" s="51">
        <v>31645.227999999999</v>
      </c>
      <c r="J16" s="18" t="s">
        <v>13</v>
      </c>
      <c r="K16" s="69" t="s">
        <v>50</v>
      </c>
      <c r="M16" s="24"/>
    </row>
    <row r="17" spans="1:13" ht="33.75" customHeight="1">
      <c r="A17" s="66">
        <v>10</v>
      </c>
      <c r="B17" s="70" t="s">
        <v>63</v>
      </c>
      <c r="C17" s="69"/>
      <c r="D17" s="69">
        <v>2018</v>
      </c>
      <c r="E17" s="71">
        <v>2020</v>
      </c>
      <c r="F17" s="12">
        <v>158000</v>
      </c>
      <c r="G17" s="12"/>
      <c r="H17" s="12">
        <v>78000</v>
      </c>
      <c r="I17" s="51">
        <v>78000</v>
      </c>
      <c r="J17" s="18" t="s">
        <v>13</v>
      </c>
      <c r="K17" s="69" t="s">
        <v>62</v>
      </c>
      <c r="M17" s="24"/>
    </row>
    <row r="18" spans="1:13" ht="33.75" customHeight="1">
      <c r="A18" s="66">
        <v>11</v>
      </c>
      <c r="B18" s="70" t="s">
        <v>67</v>
      </c>
      <c r="C18" s="38" t="s">
        <v>68</v>
      </c>
      <c r="D18" s="69">
        <v>2018</v>
      </c>
      <c r="E18" s="71">
        <v>2020</v>
      </c>
      <c r="F18" s="68">
        <v>1522572.2</v>
      </c>
      <c r="G18" s="12">
        <v>1272007.1000000001</v>
      </c>
      <c r="H18" s="12">
        <v>400000</v>
      </c>
      <c r="I18" s="51">
        <v>300000</v>
      </c>
      <c r="J18" s="18" t="s">
        <v>13</v>
      </c>
      <c r="K18" s="69" t="s">
        <v>69</v>
      </c>
      <c r="M18" s="24"/>
    </row>
    <row r="19" spans="1:13" ht="33.75" customHeight="1">
      <c r="A19" s="66">
        <v>12</v>
      </c>
      <c r="B19" s="37" t="s">
        <v>71</v>
      </c>
      <c r="C19" s="38" t="s">
        <v>72</v>
      </c>
      <c r="D19" s="69">
        <v>2019</v>
      </c>
      <c r="E19" s="71">
        <v>2020</v>
      </c>
      <c r="F19" s="12">
        <v>400000</v>
      </c>
      <c r="G19" s="12">
        <v>398712.5</v>
      </c>
      <c r="H19" s="12">
        <v>158712.6</v>
      </c>
      <c r="I19" s="51">
        <v>100000</v>
      </c>
      <c r="J19" s="18" t="s">
        <v>13</v>
      </c>
      <c r="K19" s="69" t="s">
        <v>70</v>
      </c>
      <c r="M19" s="24"/>
    </row>
    <row r="20" spans="1:13" ht="102.75" customHeight="1">
      <c r="A20" s="66">
        <v>13</v>
      </c>
      <c r="B20" s="54" t="s">
        <v>74</v>
      </c>
      <c r="C20" s="56"/>
      <c r="D20" s="67">
        <v>2020</v>
      </c>
      <c r="E20" s="67">
        <v>2020</v>
      </c>
      <c r="F20" s="55">
        <v>80000</v>
      </c>
      <c r="G20" s="12"/>
      <c r="H20" s="12">
        <v>80000</v>
      </c>
      <c r="I20" s="51">
        <v>80000</v>
      </c>
      <c r="J20" s="18" t="s">
        <v>75</v>
      </c>
      <c r="K20" s="69" t="s">
        <v>73</v>
      </c>
      <c r="M20" s="24"/>
    </row>
    <row r="21" spans="1:13" ht="26.25" customHeight="1">
      <c r="A21" s="66">
        <v>14</v>
      </c>
      <c r="B21" s="70" t="s">
        <v>78</v>
      </c>
      <c r="C21" s="38" t="s">
        <v>79</v>
      </c>
      <c r="D21" s="67">
        <v>2020</v>
      </c>
      <c r="E21" s="67">
        <v>2020</v>
      </c>
      <c r="F21" s="68">
        <v>25000</v>
      </c>
      <c r="G21" s="12">
        <v>23980</v>
      </c>
      <c r="H21" s="12">
        <v>25000</v>
      </c>
      <c r="I21" s="51">
        <v>23980</v>
      </c>
      <c r="J21" s="18" t="s">
        <v>76</v>
      </c>
      <c r="K21" s="69" t="s">
        <v>77</v>
      </c>
      <c r="M21" s="24"/>
    </row>
    <row r="22" spans="1:13" ht="26.25" customHeight="1">
      <c r="A22" s="66">
        <v>15</v>
      </c>
      <c r="B22" s="70" t="s">
        <v>104</v>
      </c>
      <c r="C22" s="38" t="s">
        <v>105</v>
      </c>
      <c r="D22" s="67">
        <v>2020</v>
      </c>
      <c r="E22" s="67">
        <v>2020</v>
      </c>
      <c r="F22" s="68">
        <v>35000</v>
      </c>
      <c r="G22" s="12">
        <v>34800</v>
      </c>
      <c r="H22" s="12">
        <v>35000</v>
      </c>
      <c r="I22" s="51">
        <v>34800</v>
      </c>
      <c r="J22" s="18" t="s">
        <v>76</v>
      </c>
      <c r="K22" s="69" t="s">
        <v>103</v>
      </c>
      <c r="M22" s="24"/>
    </row>
    <row r="23" spans="1:13" ht="38.25" customHeight="1">
      <c r="A23" s="66">
        <v>16</v>
      </c>
      <c r="B23" s="70" t="s">
        <v>106</v>
      </c>
      <c r="C23" s="38"/>
      <c r="D23" s="67">
        <v>2020</v>
      </c>
      <c r="E23" s="67">
        <v>2020</v>
      </c>
      <c r="F23" s="68">
        <v>250000</v>
      </c>
      <c r="G23" s="12">
        <v>242000</v>
      </c>
      <c r="H23" s="12">
        <v>250000</v>
      </c>
      <c r="I23" s="51">
        <v>110000</v>
      </c>
      <c r="J23" s="18" t="s">
        <v>108</v>
      </c>
      <c r="K23" s="69" t="s">
        <v>107</v>
      </c>
      <c r="M23" s="76" t="s">
        <v>95</v>
      </c>
    </row>
    <row r="24" spans="1:13" s="17" customFormat="1" ht="24.75" customHeight="1">
      <c r="A24" s="90" t="s">
        <v>6</v>
      </c>
      <c r="B24" s="90"/>
      <c r="C24" s="21"/>
      <c r="D24" s="21"/>
      <c r="E24" s="21"/>
      <c r="F24" s="20">
        <f>SUM(F5:F23)</f>
        <v>5231022.2</v>
      </c>
      <c r="G24" s="20">
        <f t="shared" ref="G24:H24" si="0">SUM(G5:G23)</f>
        <v>4610034.2000000011</v>
      </c>
      <c r="H24" s="20">
        <f t="shared" si="0"/>
        <v>2140247.2000000002</v>
      </c>
      <c r="I24" s="52">
        <f>SUM(I5:I23)</f>
        <v>1737103.3939999999</v>
      </c>
      <c r="J24" s="21"/>
      <c r="K24" s="21"/>
      <c r="M24" s="33"/>
    </row>
    <row r="25" spans="1:13" ht="33.75" customHeight="1">
      <c r="I25" s="22"/>
    </row>
    <row r="26" spans="1:13" ht="33.75" customHeight="1">
      <c r="A26" s="89" t="s">
        <v>11</v>
      </c>
      <c r="B26" s="89"/>
      <c r="C26" s="89"/>
      <c r="D26" s="89"/>
      <c r="E26" s="89"/>
      <c r="F26" s="89"/>
      <c r="G26" s="89"/>
      <c r="H26" s="89"/>
      <c r="I26" s="89"/>
      <c r="J26" s="89"/>
      <c r="K26" s="89"/>
    </row>
    <row r="27" spans="1:13" ht="33.75" customHeight="1">
      <c r="I27" s="22"/>
    </row>
    <row r="28" spans="1:13" ht="33.75" customHeight="1">
      <c r="I28" s="53"/>
    </row>
    <row r="29" spans="1:13" ht="33.75" customHeight="1">
      <c r="I29" s="53"/>
    </row>
  </sheetData>
  <mergeCells count="20">
    <mergeCell ref="A26:K26"/>
    <mergeCell ref="A24:B24"/>
    <mergeCell ref="H10:H13"/>
    <mergeCell ref="C10:C13"/>
    <mergeCell ref="B10:B13"/>
    <mergeCell ref="A10:A13"/>
    <mergeCell ref="D10:D13"/>
    <mergeCell ref="E10:E13"/>
    <mergeCell ref="F10:F13"/>
    <mergeCell ref="B1:K1"/>
    <mergeCell ref="A3:A4"/>
    <mergeCell ref="B3:B4"/>
    <mergeCell ref="F3:F4"/>
    <mergeCell ref="G3:G4"/>
    <mergeCell ref="I3:I4"/>
    <mergeCell ref="J3:J4"/>
    <mergeCell ref="K3:K4"/>
    <mergeCell ref="H3:H4"/>
    <mergeCell ref="C3:C4"/>
    <mergeCell ref="D3:E3"/>
  </mergeCells>
  <pageMargins left="0.19685039370078741" right="0" top="1.1811023622047245" bottom="0.39370078740157483" header="0.31496062992125984" footer="0.31496062992125984"/>
  <pageSetup paperSize="9" scale="90" orientation="landscape" verticalDpi="0" r:id="rId1"/>
</worksheet>
</file>

<file path=xl/worksheets/sheet2.xml><?xml version="1.0" encoding="utf-8"?>
<worksheet xmlns="http://schemas.openxmlformats.org/spreadsheetml/2006/main" xmlns:r="http://schemas.openxmlformats.org/officeDocument/2006/relationships">
  <dimension ref="A1:N13"/>
  <sheetViews>
    <sheetView workbookViewId="0">
      <selection activeCell="J12" sqref="J12"/>
    </sheetView>
  </sheetViews>
  <sheetFormatPr defaultRowHeight="33.75" customHeight="1"/>
  <cols>
    <col min="1" max="1" width="2" style="10" customWidth="1"/>
    <col min="2" max="2" width="3.140625" style="72" customWidth="1"/>
    <col min="3" max="3" width="30.28515625" style="10" customWidth="1"/>
    <col min="4" max="5" width="11.28515625" style="29" customWidth="1"/>
    <col min="6" max="6" width="8.85546875" style="29" customWidth="1"/>
    <col min="7" max="7" width="10.42578125" style="9" customWidth="1"/>
    <col min="8" max="9" width="11.28515625" style="9" customWidth="1"/>
    <col min="10" max="10" width="11.5703125" style="9" customWidth="1"/>
    <col min="11" max="11" width="30" style="10" customWidth="1"/>
    <col min="12" max="12" width="15.42578125" style="10" customWidth="1"/>
    <col min="13" max="13" width="9.140625" style="10"/>
    <col min="14" max="14" width="10" style="10" bestFit="1" customWidth="1"/>
    <col min="15" max="16384" width="9.140625" style="10"/>
  </cols>
  <sheetData>
    <row r="1" spans="1:14" ht="21.75" customHeight="1">
      <c r="C1" s="86" t="s">
        <v>97</v>
      </c>
      <c r="D1" s="86"/>
      <c r="E1" s="86"/>
      <c r="F1" s="86"/>
      <c r="G1" s="86"/>
      <c r="H1" s="86"/>
      <c r="I1" s="86"/>
      <c r="J1" s="86"/>
      <c r="K1" s="86"/>
      <c r="L1" s="86"/>
    </row>
    <row r="2" spans="1:14" ht="15.75" customHeight="1">
      <c r="C2" s="23">
        <v>43921</v>
      </c>
      <c r="D2" s="28"/>
      <c r="E2" s="28"/>
      <c r="L2" s="1" t="s">
        <v>7</v>
      </c>
    </row>
    <row r="3" spans="1:14" ht="33.75" customHeight="1">
      <c r="B3" s="87" t="s">
        <v>0</v>
      </c>
      <c r="C3" s="88" t="s">
        <v>1</v>
      </c>
      <c r="D3" s="88" t="s">
        <v>15</v>
      </c>
      <c r="E3" s="88" t="s">
        <v>18</v>
      </c>
      <c r="F3" s="88"/>
      <c r="G3" s="88" t="s">
        <v>5</v>
      </c>
      <c r="H3" s="88" t="s">
        <v>2</v>
      </c>
      <c r="I3" s="88" t="s">
        <v>64</v>
      </c>
      <c r="J3" s="88" t="s">
        <v>12</v>
      </c>
      <c r="K3" s="88" t="s">
        <v>3</v>
      </c>
      <c r="L3" s="88" t="s">
        <v>4</v>
      </c>
    </row>
    <row r="4" spans="1:14" ht="24.75" customHeight="1">
      <c r="B4" s="87"/>
      <c r="C4" s="88"/>
      <c r="D4" s="88"/>
      <c r="E4" s="67" t="s">
        <v>16</v>
      </c>
      <c r="F4" s="67" t="s">
        <v>17</v>
      </c>
      <c r="G4" s="88"/>
      <c r="H4" s="88"/>
      <c r="I4" s="88"/>
      <c r="J4" s="88"/>
      <c r="K4" s="88"/>
      <c r="L4" s="88"/>
    </row>
    <row r="5" spans="1:14" ht="30" customHeight="1">
      <c r="B5" s="66">
        <v>1</v>
      </c>
      <c r="C5" s="37" t="s">
        <v>55</v>
      </c>
      <c r="D5" s="38" t="s">
        <v>56</v>
      </c>
      <c r="E5" s="38">
        <v>2019</v>
      </c>
      <c r="F5" s="71">
        <v>2020</v>
      </c>
      <c r="G5" s="42">
        <v>1200000</v>
      </c>
      <c r="H5" s="77">
        <v>1194194.5</v>
      </c>
      <c r="I5" s="78">
        <v>474194.5</v>
      </c>
      <c r="J5" s="79">
        <f>431112.936+10081.564+33000</f>
        <v>474194.5</v>
      </c>
      <c r="K5" s="80" t="s">
        <v>8</v>
      </c>
      <c r="L5" s="38" t="s">
        <v>19</v>
      </c>
      <c r="N5" s="81"/>
    </row>
    <row r="6" spans="1:14" ht="53.25" customHeight="1">
      <c r="B6" s="66">
        <v>2</v>
      </c>
      <c r="C6" s="70" t="s">
        <v>23</v>
      </c>
      <c r="D6" s="38" t="s">
        <v>25</v>
      </c>
      <c r="E6" s="38">
        <v>2019</v>
      </c>
      <c r="F6" s="71">
        <v>2020</v>
      </c>
      <c r="G6" s="42">
        <v>300000</v>
      </c>
      <c r="H6" s="77">
        <v>294233.2</v>
      </c>
      <c r="I6" s="78">
        <v>50354.9</v>
      </c>
      <c r="J6" s="82">
        <v>50354.894999999997</v>
      </c>
      <c r="K6" s="80" t="s">
        <v>8</v>
      </c>
      <c r="L6" s="38" t="s">
        <v>24</v>
      </c>
      <c r="N6" s="81"/>
    </row>
    <row r="7" spans="1:14" ht="39" customHeight="1">
      <c r="B7" s="66">
        <v>3</v>
      </c>
      <c r="C7" s="70" t="s">
        <v>110</v>
      </c>
      <c r="D7" s="29" t="s">
        <v>111</v>
      </c>
      <c r="E7" s="38">
        <v>2020</v>
      </c>
      <c r="F7" s="71">
        <v>2020</v>
      </c>
      <c r="G7" s="42">
        <v>43000</v>
      </c>
      <c r="H7" s="77">
        <v>42999</v>
      </c>
      <c r="I7" s="78">
        <v>43000</v>
      </c>
      <c r="J7" s="82">
        <v>21500</v>
      </c>
      <c r="K7" s="80" t="s">
        <v>8</v>
      </c>
      <c r="L7" s="38" t="s">
        <v>109</v>
      </c>
      <c r="N7" s="81"/>
    </row>
    <row r="8" spans="1:14" ht="27.75" customHeight="1">
      <c r="B8" s="96" t="s">
        <v>6</v>
      </c>
      <c r="C8" s="96"/>
      <c r="D8" s="35"/>
      <c r="E8" s="35"/>
      <c r="F8" s="38"/>
      <c r="G8" s="26">
        <f>SUM(G5:G7)</f>
        <v>1543000</v>
      </c>
      <c r="H8" s="26">
        <f t="shared" ref="H8:I8" si="0">SUM(H5:H7)</f>
        <v>1531426.7</v>
      </c>
      <c r="I8" s="26">
        <f t="shared" si="0"/>
        <v>567549.4</v>
      </c>
      <c r="J8" s="50">
        <f>SUM(J5:J7)</f>
        <v>546049.39500000002</v>
      </c>
      <c r="K8" s="38"/>
      <c r="L8" s="38"/>
    </row>
    <row r="9" spans="1:14" ht="33.75" customHeight="1">
      <c r="J9" s="83"/>
      <c r="K9" s="84"/>
    </row>
    <row r="10" spans="1:14" ht="33.75" customHeight="1">
      <c r="A10" s="95" t="s">
        <v>10</v>
      </c>
      <c r="B10" s="95"/>
      <c r="C10" s="95"/>
      <c r="D10" s="95"/>
      <c r="E10" s="95"/>
      <c r="F10" s="95"/>
      <c r="G10" s="95"/>
      <c r="H10" s="95"/>
      <c r="I10" s="95"/>
      <c r="J10" s="95"/>
      <c r="K10" s="95"/>
      <c r="L10" s="95"/>
      <c r="M10" s="95"/>
    </row>
    <row r="11" spans="1:14" ht="33.75" customHeight="1">
      <c r="J11" s="83"/>
    </row>
    <row r="12" spans="1:14" ht="33.75" customHeight="1">
      <c r="J12" s="83"/>
    </row>
    <row r="13" spans="1:14" ht="33.75" customHeight="1">
      <c r="J13" s="83"/>
    </row>
  </sheetData>
  <mergeCells count="13">
    <mergeCell ref="A10:M10"/>
    <mergeCell ref="B8:C8"/>
    <mergeCell ref="C1:L1"/>
    <mergeCell ref="B3:B4"/>
    <mergeCell ref="C3:C4"/>
    <mergeCell ref="G3:G4"/>
    <mergeCell ref="H3:H4"/>
    <mergeCell ref="J3:J4"/>
    <mergeCell ref="K3:K4"/>
    <mergeCell ref="L3:L4"/>
    <mergeCell ref="I3:I4"/>
    <mergeCell ref="D3:D4"/>
    <mergeCell ref="E3:F3"/>
  </mergeCells>
  <pageMargins left="0.31496062992125984" right="0" top="1.1417322834645669" bottom="0.15748031496062992" header="0.31496062992125984" footer="0.31496062992125984"/>
  <pageSetup paperSize="9" scale="90" orientation="landscape" verticalDpi="0" r:id="rId1"/>
</worksheet>
</file>

<file path=xl/worksheets/sheet3.xml><?xml version="1.0" encoding="utf-8"?>
<worksheet xmlns="http://schemas.openxmlformats.org/spreadsheetml/2006/main" xmlns:r="http://schemas.openxmlformats.org/officeDocument/2006/relationships">
  <dimension ref="A1:O13"/>
  <sheetViews>
    <sheetView workbookViewId="0">
      <selection activeCell="F15" sqref="F15"/>
    </sheetView>
  </sheetViews>
  <sheetFormatPr defaultRowHeight="33.75" customHeight="1"/>
  <cols>
    <col min="1" max="1" width="4.85546875" style="10" customWidth="1"/>
    <col min="2" max="2" width="3.140625" style="10" customWidth="1"/>
    <col min="3" max="3" width="32" style="10" customWidth="1"/>
    <col min="4" max="4" width="11.7109375" style="29" customWidth="1"/>
    <col min="5" max="5" width="9.5703125" style="29" customWidth="1"/>
    <col min="6" max="6" width="8.85546875" style="29" customWidth="1"/>
    <col min="7" max="7" width="11.140625" style="9" customWidth="1"/>
    <col min="8" max="10" width="10.140625" style="9" customWidth="1"/>
    <col min="11" max="11" width="24.28515625" style="10" customWidth="1"/>
    <col min="12" max="12" width="15.42578125" style="10" customWidth="1"/>
    <col min="13" max="16384" width="9.140625" style="10"/>
  </cols>
  <sheetData>
    <row r="1" spans="1:15" ht="21.75" customHeight="1">
      <c r="C1" s="86" t="s">
        <v>98</v>
      </c>
      <c r="D1" s="86"/>
      <c r="E1" s="86"/>
      <c r="F1" s="86"/>
      <c r="G1" s="86"/>
      <c r="H1" s="86"/>
      <c r="I1" s="86"/>
      <c r="J1" s="86"/>
      <c r="K1" s="86"/>
      <c r="L1" s="86"/>
    </row>
    <row r="2" spans="1:15" ht="18.75" customHeight="1"/>
    <row r="3" spans="1:15" ht="15.75" customHeight="1">
      <c r="C3" s="23">
        <v>43921</v>
      </c>
      <c r="D3" s="28"/>
      <c r="E3" s="28"/>
      <c r="L3" s="1" t="s">
        <v>7</v>
      </c>
    </row>
    <row r="4" spans="1:15" ht="33.75" customHeight="1">
      <c r="B4" s="98" t="s">
        <v>0</v>
      </c>
      <c r="C4" s="88" t="s">
        <v>1</v>
      </c>
      <c r="D4" s="88" t="s">
        <v>15</v>
      </c>
      <c r="E4" s="88" t="s">
        <v>18</v>
      </c>
      <c r="F4" s="88"/>
      <c r="G4" s="88" t="s">
        <v>5</v>
      </c>
      <c r="H4" s="88" t="s">
        <v>2</v>
      </c>
      <c r="I4" s="88" t="s">
        <v>65</v>
      </c>
      <c r="J4" s="88" t="s">
        <v>12</v>
      </c>
      <c r="K4" s="88" t="s">
        <v>3</v>
      </c>
      <c r="L4" s="88" t="s">
        <v>4</v>
      </c>
    </row>
    <row r="5" spans="1:15" ht="24.75" customHeight="1">
      <c r="B5" s="99"/>
      <c r="C5" s="88"/>
      <c r="D5" s="88"/>
      <c r="E5" s="67" t="s">
        <v>16</v>
      </c>
      <c r="F5" s="67" t="s">
        <v>17</v>
      </c>
      <c r="G5" s="88"/>
      <c r="H5" s="88"/>
      <c r="I5" s="88"/>
      <c r="J5" s="88"/>
      <c r="K5" s="88"/>
      <c r="L5" s="88"/>
    </row>
    <row r="6" spans="1:15" ht="31.5" customHeight="1">
      <c r="B6" s="66">
        <v>1</v>
      </c>
      <c r="C6" s="70" t="s">
        <v>53</v>
      </c>
      <c r="D6" s="38" t="s">
        <v>54</v>
      </c>
      <c r="E6" s="43">
        <v>2019</v>
      </c>
      <c r="F6" s="71">
        <v>2020</v>
      </c>
      <c r="G6" s="42">
        <v>175000</v>
      </c>
      <c r="H6" s="68">
        <v>150792.6</v>
      </c>
      <c r="I6" s="68">
        <v>35792.6</v>
      </c>
      <c r="J6" s="48">
        <v>35792.567000000003</v>
      </c>
      <c r="K6" s="30" t="s">
        <v>13</v>
      </c>
      <c r="L6" s="2" t="s">
        <v>20</v>
      </c>
      <c r="N6" s="15"/>
      <c r="O6" s="15"/>
    </row>
    <row r="7" spans="1:15" ht="31.5" customHeight="1">
      <c r="B7" s="66">
        <v>2</v>
      </c>
      <c r="C7" s="70" t="s">
        <v>112</v>
      </c>
      <c r="D7" s="29" t="s">
        <v>113</v>
      </c>
      <c r="E7" s="43">
        <v>2020</v>
      </c>
      <c r="F7" s="71">
        <v>2020</v>
      </c>
      <c r="G7" s="42">
        <v>510960</v>
      </c>
      <c r="H7" s="68">
        <v>503437.85399999999</v>
      </c>
      <c r="I7" s="68">
        <v>510960</v>
      </c>
      <c r="J7" s="48">
        <v>250000</v>
      </c>
      <c r="K7" s="30" t="s">
        <v>21</v>
      </c>
      <c r="L7" s="2" t="s">
        <v>24</v>
      </c>
      <c r="N7" s="15"/>
      <c r="O7" s="15"/>
    </row>
    <row r="8" spans="1:15" ht="17.25" customHeight="1">
      <c r="B8" s="66"/>
      <c r="C8" s="38" t="s">
        <v>6</v>
      </c>
      <c r="D8" s="38"/>
      <c r="E8" s="38"/>
      <c r="F8" s="67"/>
      <c r="G8" s="13">
        <f>SUM(G6:G7)</f>
        <v>685960</v>
      </c>
      <c r="H8" s="13">
        <f t="shared" ref="H8:I8" si="0">SUM(H6:H7)</f>
        <v>654230.45400000003</v>
      </c>
      <c r="I8" s="13">
        <f t="shared" si="0"/>
        <v>546752.6</v>
      </c>
      <c r="J8" s="49">
        <f>SUM(J6:J7)</f>
        <v>285792.56699999998</v>
      </c>
      <c r="K8" s="3"/>
      <c r="L8" s="2"/>
    </row>
    <row r="9" spans="1:15" ht="17.25" customHeight="1">
      <c r="B9" s="4"/>
      <c r="C9" s="5"/>
      <c r="D9" s="5"/>
      <c r="E9" s="5"/>
      <c r="F9" s="11"/>
      <c r="G9" s="6"/>
      <c r="H9" s="6"/>
      <c r="I9" s="6"/>
      <c r="J9" s="74"/>
      <c r="K9" s="7"/>
      <c r="L9" s="8"/>
    </row>
    <row r="10" spans="1:15" ht="24.75" customHeight="1">
      <c r="J10" s="25"/>
      <c r="K10" s="31"/>
    </row>
    <row r="11" spans="1:15" ht="33.75" customHeight="1">
      <c r="A11" s="97" t="s">
        <v>10</v>
      </c>
      <c r="B11" s="97"/>
      <c r="C11" s="97"/>
      <c r="D11" s="97"/>
      <c r="E11" s="97"/>
      <c r="F11" s="97"/>
      <c r="G11" s="97"/>
      <c r="H11" s="97"/>
      <c r="I11" s="97"/>
      <c r="J11" s="97"/>
      <c r="K11" s="97"/>
      <c r="L11" s="97"/>
      <c r="M11" s="97"/>
    </row>
    <row r="13" spans="1:15" ht="33.75" customHeight="1">
      <c r="J13" s="75"/>
    </row>
  </sheetData>
  <mergeCells count="12">
    <mergeCell ref="A11:M11"/>
    <mergeCell ref="C1:L1"/>
    <mergeCell ref="B4:B5"/>
    <mergeCell ref="C4:C5"/>
    <mergeCell ref="G4:G5"/>
    <mergeCell ref="H4:H5"/>
    <mergeCell ref="J4:J5"/>
    <mergeCell ref="K4:K5"/>
    <mergeCell ref="L4:L5"/>
    <mergeCell ref="D4:D5"/>
    <mergeCell ref="E4:F4"/>
    <mergeCell ref="I4:I5"/>
  </mergeCells>
  <pageMargins left="0.31496062992125984" right="0" top="1.1417322834645669" bottom="0.15748031496062992" header="0.31496062992125984" footer="0.31496062992125984"/>
  <pageSetup paperSize="9" scale="90" orientation="landscape" verticalDpi="0" r:id="rId1"/>
</worksheet>
</file>

<file path=xl/worksheets/sheet4.xml><?xml version="1.0" encoding="utf-8"?>
<worksheet xmlns="http://schemas.openxmlformats.org/spreadsheetml/2006/main" xmlns:r="http://schemas.openxmlformats.org/officeDocument/2006/relationships">
  <dimension ref="A1:O23"/>
  <sheetViews>
    <sheetView tabSelected="1" zoomScale="90" zoomScaleNormal="90" workbookViewId="0">
      <pane xSplit="4" ySplit="5" topLeftCell="E12" activePane="bottomRight" state="frozen"/>
      <selection pane="topRight" activeCell="E1" sqref="E1"/>
      <selection pane="bottomLeft" activeCell="A6" sqref="A6"/>
      <selection pane="bottomRight" activeCell="M20" sqref="M20"/>
    </sheetView>
  </sheetViews>
  <sheetFormatPr defaultRowHeight="33.75" customHeight="1"/>
  <cols>
    <col min="1" max="1" width="2.85546875" style="10" customWidth="1"/>
    <col min="2" max="2" width="3.140625" style="47" customWidth="1"/>
    <col min="3" max="3" width="31.7109375" style="10" customWidth="1"/>
    <col min="4" max="5" width="10.140625" style="29" customWidth="1"/>
    <col min="6" max="6" width="8.85546875" style="29" customWidth="1"/>
    <col min="7" max="7" width="12.140625" style="9" customWidth="1"/>
    <col min="8" max="8" width="11.85546875" style="9" customWidth="1"/>
    <col min="9" max="9" width="12.140625" style="9" customWidth="1"/>
    <col min="10" max="10" width="14" style="9" customWidth="1"/>
    <col min="11" max="11" width="27.28515625" style="9" customWidth="1"/>
    <col min="12" max="12" width="15.42578125" style="10" customWidth="1"/>
    <col min="13" max="14" width="9.140625" style="10"/>
    <col min="15" max="15" width="11" style="10" bestFit="1" customWidth="1"/>
    <col min="16" max="16384" width="9.140625" style="10"/>
  </cols>
  <sheetData>
    <row r="1" spans="2:15" ht="21.75" customHeight="1">
      <c r="C1" s="86" t="s">
        <v>99</v>
      </c>
      <c r="D1" s="86"/>
      <c r="E1" s="86"/>
      <c r="F1" s="86"/>
      <c r="G1" s="86"/>
      <c r="H1" s="86"/>
      <c r="I1" s="86"/>
      <c r="J1" s="86"/>
      <c r="K1" s="86"/>
      <c r="L1" s="86"/>
    </row>
    <row r="2" spans="2:15" ht="18.75" customHeight="1"/>
    <row r="3" spans="2:15" ht="15.75" customHeight="1">
      <c r="C3" s="23">
        <v>43921</v>
      </c>
      <c r="D3" s="28"/>
      <c r="E3" s="28"/>
      <c r="L3" s="1" t="s">
        <v>7</v>
      </c>
    </row>
    <row r="4" spans="2:15" ht="33.75" customHeight="1">
      <c r="B4" s="87" t="s">
        <v>0</v>
      </c>
      <c r="C4" s="88" t="s">
        <v>1</v>
      </c>
      <c r="D4" s="88" t="s">
        <v>15</v>
      </c>
      <c r="E4" s="88" t="s">
        <v>18</v>
      </c>
      <c r="F4" s="88"/>
      <c r="G4" s="88" t="s">
        <v>5</v>
      </c>
      <c r="H4" s="88" t="s">
        <v>2</v>
      </c>
      <c r="I4" s="88" t="s">
        <v>64</v>
      </c>
      <c r="J4" s="88" t="s">
        <v>12</v>
      </c>
      <c r="K4" s="88" t="s">
        <v>3</v>
      </c>
      <c r="L4" s="88" t="s">
        <v>4</v>
      </c>
    </row>
    <row r="5" spans="2:15" ht="24.75" customHeight="1">
      <c r="B5" s="87"/>
      <c r="C5" s="88"/>
      <c r="D5" s="88"/>
      <c r="E5" s="45" t="s">
        <v>16</v>
      </c>
      <c r="F5" s="45" t="s">
        <v>17</v>
      </c>
      <c r="G5" s="88"/>
      <c r="H5" s="88"/>
      <c r="I5" s="88"/>
      <c r="J5" s="88"/>
      <c r="K5" s="88"/>
      <c r="L5" s="88"/>
    </row>
    <row r="6" spans="2:15" ht="42" customHeight="1">
      <c r="B6" s="44">
        <v>1</v>
      </c>
      <c r="C6" s="34" t="s">
        <v>57</v>
      </c>
      <c r="D6" s="38" t="s">
        <v>60</v>
      </c>
      <c r="E6" s="38">
        <v>2019</v>
      </c>
      <c r="F6" s="46">
        <v>2020</v>
      </c>
      <c r="G6" s="42">
        <v>875000</v>
      </c>
      <c r="H6" s="42">
        <v>874000</v>
      </c>
      <c r="I6" s="42">
        <v>375000</v>
      </c>
      <c r="J6" s="57">
        <v>364478.45400000003</v>
      </c>
      <c r="K6" s="58" t="s">
        <v>13</v>
      </c>
      <c r="L6" s="2" t="s">
        <v>22</v>
      </c>
      <c r="O6" s="31"/>
    </row>
    <row r="7" spans="2:15" ht="42" customHeight="1">
      <c r="B7" s="44">
        <v>2</v>
      </c>
      <c r="C7" s="34" t="s">
        <v>59</v>
      </c>
      <c r="D7" s="38" t="s">
        <v>61</v>
      </c>
      <c r="E7" s="38">
        <v>2019</v>
      </c>
      <c r="F7" s="46">
        <v>2020</v>
      </c>
      <c r="G7" s="42">
        <v>1700000</v>
      </c>
      <c r="H7" s="42">
        <v>1595084.1</v>
      </c>
      <c r="I7" s="42">
        <v>850000</v>
      </c>
      <c r="J7" s="57">
        <f>452955.662+120394.843</f>
        <v>573350.505</v>
      </c>
      <c r="K7" s="58" t="s">
        <v>21</v>
      </c>
      <c r="L7" s="2" t="s">
        <v>58</v>
      </c>
    </row>
    <row r="8" spans="2:15" ht="42" customHeight="1">
      <c r="B8" s="44">
        <v>3</v>
      </c>
      <c r="C8" s="64" t="s">
        <v>84</v>
      </c>
      <c r="D8" s="39" t="s">
        <v>94</v>
      </c>
      <c r="E8" s="38">
        <v>2019</v>
      </c>
      <c r="F8" s="46">
        <v>2020</v>
      </c>
      <c r="G8" s="42">
        <v>1190800</v>
      </c>
      <c r="H8" s="41">
        <v>1170619.5</v>
      </c>
      <c r="I8" s="42">
        <v>666100</v>
      </c>
      <c r="J8" s="57">
        <v>627280.86699999997</v>
      </c>
      <c r="K8" s="58" t="s">
        <v>13</v>
      </c>
      <c r="L8" s="2" t="s">
        <v>80</v>
      </c>
    </row>
    <row r="9" spans="2:15" ht="42" customHeight="1">
      <c r="B9" s="44">
        <v>4</v>
      </c>
      <c r="C9" s="64" t="s">
        <v>85</v>
      </c>
      <c r="D9" s="65" t="s">
        <v>93</v>
      </c>
      <c r="E9" s="38">
        <v>2019</v>
      </c>
      <c r="F9" s="46">
        <v>2020</v>
      </c>
      <c r="G9" s="42">
        <v>1161000</v>
      </c>
      <c r="H9" s="41">
        <v>1148531.8999999999</v>
      </c>
      <c r="I9" s="42">
        <v>661000</v>
      </c>
      <c r="J9" s="57">
        <v>586763.88500000001</v>
      </c>
      <c r="K9" s="58" t="s">
        <v>13</v>
      </c>
      <c r="L9" s="2" t="s">
        <v>27</v>
      </c>
    </row>
    <row r="10" spans="2:15" ht="42" customHeight="1">
      <c r="B10" s="44">
        <v>5</v>
      </c>
      <c r="C10" s="64" t="s">
        <v>86</v>
      </c>
      <c r="D10" s="39" t="s">
        <v>92</v>
      </c>
      <c r="E10" s="38">
        <v>2019</v>
      </c>
      <c r="F10" s="46">
        <v>2020</v>
      </c>
      <c r="G10" s="42">
        <v>930000</v>
      </c>
      <c r="H10" s="41">
        <v>900043.5</v>
      </c>
      <c r="I10" s="42">
        <v>530000</v>
      </c>
      <c r="J10" s="57">
        <v>487195.84100000001</v>
      </c>
      <c r="K10" s="58" t="s">
        <v>13</v>
      </c>
      <c r="L10" s="2" t="s">
        <v>81</v>
      </c>
    </row>
    <row r="11" spans="2:15" ht="34.5" customHeight="1">
      <c r="B11" s="44">
        <v>6</v>
      </c>
      <c r="C11" s="64" t="s">
        <v>89</v>
      </c>
      <c r="D11" s="100" t="s">
        <v>88</v>
      </c>
      <c r="E11" s="100">
        <v>2019</v>
      </c>
      <c r="F11" s="102">
        <v>2020</v>
      </c>
      <c r="G11" s="104">
        <v>1400000</v>
      </c>
      <c r="H11" s="41">
        <f>1028033.3</f>
        <v>1028033.3</v>
      </c>
      <c r="I11" s="104">
        <v>600000</v>
      </c>
      <c r="J11" s="57">
        <v>426880.79</v>
      </c>
      <c r="K11" s="58" t="s">
        <v>13</v>
      </c>
      <c r="L11" s="2" t="s">
        <v>9</v>
      </c>
    </row>
    <row r="12" spans="2:15" ht="39" customHeight="1">
      <c r="B12" s="44">
        <v>7</v>
      </c>
      <c r="C12" s="64" t="s">
        <v>90</v>
      </c>
      <c r="D12" s="101"/>
      <c r="E12" s="101"/>
      <c r="F12" s="103"/>
      <c r="G12" s="105"/>
      <c r="H12" s="42">
        <v>348238.13900000002</v>
      </c>
      <c r="I12" s="105"/>
      <c r="J12" s="57">
        <v>138238.139</v>
      </c>
      <c r="K12" s="58" t="s">
        <v>13</v>
      </c>
      <c r="L12" s="2" t="s">
        <v>82</v>
      </c>
    </row>
    <row r="13" spans="2:15" ht="42" customHeight="1">
      <c r="B13" s="44">
        <v>8</v>
      </c>
      <c r="C13" s="64" t="s">
        <v>87</v>
      </c>
      <c r="D13" s="38" t="s">
        <v>91</v>
      </c>
      <c r="E13" s="38">
        <v>2019</v>
      </c>
      <c r="F13" s="46">
        <v>2020</v>
      </c>
      <c r="G13" s="42">
        <v>1190800</v>
      </c>
      <c r="H13" s="41">
        <v>1089470.8</v>
      </c>
      <c r="I13" s="42">
        <v>590800</v>
      </c>
      <c r="J13" s="57">
        <v>368629.13799999998</v>
      </c>
      <c r="K13" s="58" t="s">
        <v>21</v>
      </c>
      <c r="L13" s="2" t="s">
        <v>83</v>
      </c>
    </row>
    <row r="14" spans="2:15" ht="48.75" customHeight="1">
      <c r="B14" s="66">
        <v>9</v>
      </c>
      <c r="C14" s="85" t="s">
        <v>101</v>
      </c>
      <c r="D14" s="39" t="s">
        <v>116</v>
      </c>
      <c r="E14" s="39">
        <v>2019</v>
      </c>
      <c r="F14" s="40">
        <v>2020</v>
      </c>
      <c r="G14" s="41">
        <v>2800000</v>
      </c>
      <c r="H14" s="41">
        <v>2768815.9</v>
      </c>
      <c r="I14" s="42">
        <v>2100000</v>
      </c>
      <c r="J14" s="57">
        <v>824296.82299999997</v>
      </c>
      <c r="K14" s="58" t="s">
        <v>21</v>
      </c>
      <c r="L14" s="2" t="s">
        <v>102</v>
      </c>
    </row>
    <row r="15" spans="2:15" ht="42" customHeight="1">
      <c r="B15" s="66">
        <v>10</v>
      </c>
      <c r="C15" s="85" t="s">
        <v>100</v>
      </c>
      <c r="D15" s="39" t="s">
        <v>115</v>
      </c>
      <c r="E15" s="39">
        <v>2019</v>
      </c>
      <c r="F15" s="40">
        <v>2020</v>
      </c>
      <c r="G15" s="41">
        <v>3000000</v>
      </c>
      <c r="H15" s="41">
        <v>2847914.9</v>
      </c>
      <c r="I15" s="42">
        <v>2000000</v>
      </c>
      <c r="J15" s="57">
        <v>548076.86899999995</v>
      </c>
      <c r="K15" s="58" t="s">
        <v>21</v>
      </c>
      <c r="L15" s="2" t="s">
        <v>114</v>
      </c>
    </row>
    <row r="16" spans="2:15" ht="17.25" customHeight="1">
      <c r="B16" s="44"/>
      <c r="C16" s="38" t="s">
        <v>6</v>
      </c>
      <c r="D16" s="38"/>
      <c r="E16" s="38"/>
      <c r="F16" s="45"/>
      <c r="G16" s="13">
        <f>SUM(G6:G15)</f>
        <v>14247600</v>
      </c>
      <c r="H16" s="13">
        <f t="shared" ref="H16:I16" si="0">SUM(H6:H15)</f>
        <v>13770752.039000001</v>
      </c>
      <c r="I16" s="13">
        <f t="shared" si="0"/>
        <v>8372900</v>
      </c>
      <c r="J16" s="49">
        <f>SUM(J6:J15)</f>
        <v>4945191.3109999998</v>
      </c>
      <c r="K16" s="18"/>
      <c r="L16" s="2"/>
    </row>
    <row r="17" spans="1:13" ht="17.25" customHeight="1">
      <c r="B17" s="4"/>
      <c r="C17" s="5"/>
      <c r="D17" s="5"/>
      <c r="E17" s="5"/>
      <c r="F17" s="11"/>
      <c r="G17" s="6"/>
      <c r="H17" s="6"/>
      <c r="I17" s="6"/>
      <c r="J17" s="73"/>
      <c r="K17" s="59"/>
      <c r="L17" s="8"/>
    </row>
    <row r="18" spans="1:13" ht="33.75" customHeight="1">
      <c r="A18" s="97" t="s">
        <v>11</v>
      </c>
      <c r="B18" s="97"/>
      <c r="C18" s="97"/>
      <c r="D18" s="97"/>
      <c r="E18" s="97"/>
      <c r="F18" s="97"/>
      <c r="G18" s="97"/>
      <c r="H18" s="97"/>
      <c r="I18" s="97"/>
      <c r="J18" s="97"/>
      <c r="K18" s="97"/>
      <c r="L18" s="97"/>
      <c r="M18" s="60"/>
    </row>
    <row r="19" spans="1:13" ht="33.75" customHeight="1">
      <c r="J19" s="61"/>
      <c r="K19" s="62"/>
    </row>
    <row r="20" spans="1:13" ht="33.75" customHeight="1">
      <c r="J20" s="61"/>
    </row>
    <row r="21" spans="1:13" ht="33.75" customHeight="1">
      <c r="J21" s="62"/>
    </row>
    <row r="22" spans="1:13" ht="33.75" customHeight="1">
      <c r="J22" s="61"/>
    </row>
    <row r="23" spans="1:13" ht="33.75" customHeight="1">
      <c r="J23" s="63"/>
    </row>
  </sheetData>
  <mergeCells count="17">
    <mergeCell ref="E11:E12"/>
    <mergeCell ref="F11:F12"/>
    <mergeCell ref="G11:G12"/>
    <mergeCell ref="I11:I12"/>
    <mergeCell ref="A18:L18"/>
    <mergeCell ref="D11:D12"/>
    <mergeCell ref="C1:L1"/>
    <mergeCell ref="B4:B5"/>
    <mergeCell ref="C4:C5"/>
    <mergeCell ref="G4:G5"/>
    <mergeCell ref="H4:H5"/>
    <mergeCell ref="J4:J5"/>
    <mergeCell ref="K4:K5"/>
    <mergeCell ref="L4:L5"/>
    <mergeCell ref="D4:D5"/>
    <mergeCell ref="E4:F4"/>
    <mergeCell ref="I4:I5"/>
  </mergeCells>
  <pageMargins left="0.11811023622047245" right="0" top="1.1417322834645669" bottom="0.15748031496062992" header="0.31496062992125984" footer="0.31496062992125984"/>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ОНТ</vt:lpstr>
      <vt:lpstr>ONHS</vt:lpstr>
      <vt:lpstr>ZSan</vt:lpstr>
      <vt:lpstr>UT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Bayarmaa</dc:creator>
  <cp:lastModifiedBy>Amgalanzaya</cp:lastModifiedBy>
  <cp:lastPrinted>2020-04-01T01:40:13Z</cp:lastPrinted>
  <dcterms:created xsi:type="dcterms:W3CDTF">2014-11-03T16:21:49Z</dcterms:created>
  <dcterms:modified xsi:type="dcterms:W3CDTF">2020-04-01T01:53:21Z</dcterms:modified>
</cp:coreProperties>
</file>