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35" windowWidth="19815" windowHeight="7650" activeTab="3"/>
  </bookViews>
  <sheets>
    <sheet name="ОНТ" sheetId="2" r:id="rId1"/>
    <sheet name="ONHS" sheetId="4" r:id="rId2"/>
    <sheet name="ZSan" sheetId="5" r:id="rId3"/>
    <sheet name="UT" sheetId="3" r:id="rId4"/>
  </sheets>
  <calcPr calcId="125725"/>
</workbook>
</file>

<file path=xl/calcChain.xml><?xml version="1.0" encoding="utf-8"?>
<calcChain xmlns="http://schemas.openxmlformats.org/spreadsheetml/2006/main">
  <c r="J14" i="3"/>
  <c r="J7"/>
  <c r="H11"/>
  <c r="H14"/>
  <c r="I14"/>
  <c r="G14"/>
  <c r="I22" i="2"/>
  <c r="G22"/>
  <c r="H22"/>
  <c r="F22"/>
  <c r="I15" l="1"/>
  <c r="I13"/>
  <c r="J5" i="4" l="1"/>
  <c r="H7" i="5" l="1"/>
  <c r="I7"/>
  <c r="G7"/>
  <c r="H7" i="4"/>
  <c r="I7"/>
  <c r="G7"/>
  <c r="J7"/>
  <c r="J7" i="5"/>
</calcChain>
</file>

<file path=xl/sharedStrings.xml><?xml version="1.0" encoding="utf-8"?>
<sst xmlns="http://schemas.openxmlformats.org/spreadsheetml/2006/main" count="167" uniqueCount="99">
  <si>
    <t>№</t>
  </si>
  <si>
    <t>Төсөл, арга хэмжээний нэр</t>
  </si>
  <si>
    <t xml:space="preserve">  Гэрээний дүн   </t>
  </si>
  <si>
    <t>Ажлын гүйцэтгэл /үе шатны ажил тус бүрээр бодит гүйцэтгэл/</t>
  </si>
  <si>
    <t xml:space="preserve">Тендерт шалгарсан Гүйцэтгэгч </t>
  </si>
  <si>
    <t xml:space="preserve">Төсөвт өртөг </t>
  </si>
  <si>
    <t>Дүн</t>
  </si>
  <si>
    <t>/мян. төг/</t>
  </si>
  <si>
    <t>Ажил 100 % дууссан.</t>
  </si>
  <si>
    <t>Энержи парагон ХХК</t>
  </si>
  <si>
    <t>оооОооо</t>
  </si>
  <si>
    <t>oooOooo</t>
  </si>
  <si>
    <t>Олгосон санхүүжилт</t>
  </si>
  <si>
    <t>Ажил дууссан.</t>
  </si>
  <si>
    <t>Чандмань-Илч ХХК</t>
  </si>
  <si>
    <t>Гэрээний дугаар</t>
  </si>
  <si>
    <t>Эхлэх</t>
  </si>
  <si>
    <t>Дуусах</t>
  </si>
  <si>
    <t>Хэрэгжүүлэх хугацаа</t>
  </si>
  <si>
    <t>Чандмань Илч ХХК</t>
  </si>
  <si>
    <t>Хос хан хөхий ХХК</t>
  </si>
  <si>
    <t>Ажил хийгдэж байна.</t>
  </si>
  <si>
    <t>Өгөөмөрөн шанд ХХК</t>
  </si>
  <si>
    <t>Сайншанд сумын 4-р багийн 12-р цэцэрлэг, 320 хүүхдийн сургууль, өрхийн эмнэлэг хүртэл автозам шинээр барих</t>
  </si>
  <si>
    <t>Дорноговь АЗЗА ТӨХК</t>
  </si>
  <si>
    <t>ОНХС-НТШ-06/2019</t>
  </si>
  <si>
    <t>Айраг сумын ариутгах татуургын шугам, насос станцын барилга, тоног төхөөрөмж угсрах ажил</t>
  </si>
  <si>
    <t>ТОБЭМ ХХК</t>
  </si>
  <si>
    <t>ОНТХО-НТШ-03/2019</t>
  </si>
  <si>
    <t>Дэнжийн хүү ХХК</t>
  </si>
  <si>
    <t>Ганхөлөг констракшн ХХК</t>
  </si>
  <si>
    <t>Иххэт сумын Эрүүл мэндийн төвийн их засвар</t>
  </si>
  <si>
    <t>ОНТХО-НТШ-07/2019</t>
  </si>
  <si>
    <t>ОНТХО-НТШ-14/2019</t>
  </si>
  <si>
    <t>3-р багт “Иргэдийн хөгжлийн төв” барих</t>
  </si>
  <si>
    <t>ОНТХО-НТШ-16/2019</t>
  </si>
  <si>
    <t>5-р багт Багийн төв барих</t>
  </si>
  <si>
    <t>Гуа орд ХХК</t>
  </si>
  <si>
    <t>ОНТХО-НТШ-05/2019</t>
  </si>
  <si>
    <t>Замын-Үүд суманд Халуун усны барилга барих</t>
  </si>
  <si>
    <t>Зэс орд ХХК</t>
  </si>
  <si>
    <t>ОНТХО-НТШ-20/2019</t>
  </si>
  <si>
    <t>Сайншанд сумын Хуучин орон сууцны барилгуудын дээвэр, дулаалга, гадна фасадны засварын ажил</t>
  </si>
  <si>
    <t>Жой скай ХХК</t>
  </si>
  <si>
    <t>Замын-Үүд сумын 3-р багт Иргэдийн хөгжлийн төвийн барилга барих</t>
  </si>
  <si>
    <t>ОНТХО-НТШ-04/2019</t>
  </si>
  <si>
    <t>Эвийн гэрээ ХХК</t>
  </si>
  <si>
    <t>Хан харагчин ХХК</t>
  </si>
  <si>
    <t>ОНТХО-НТШ-06/2019</t>
  </si>
  <si>
    <t>Хөвсгөл суманд багш нарын 4 айлын орон сууц барих</t>
  </si>
  <si>
    <t>Уртын уул ХХК</t>
  </si>
  <si>
    <t>Дэлгэрэх сумын 0,4 квт-ын ЦДАШ-ын өргөтгөл</t>
  </si>
  <si>
    <t>ОНТХО-НТШ-09/2019</t>
  </si>
  <si>
    <t>Сайншанд сумын 2, 3, 6-р багийн авто зам дагуу гэрэлтүүлэг шинээр хийх</t>
  </si>
  <si>
    <t>ЗС-НТШ-01/2019</t>
  </si>
  <si>
    <t>Мандах наран-4 хорооллын гадна шугам сүлжээний ажил</t>
  </si>
  <si>
    <t>ОНХС-НТШ-01/2019</t>
  </si>
  <si>
    <t xml:space="preserve">Цэцэрлэгийн барилга, 100 ор /Дорноговь, Мандах сум/ </t>
  </si>
  <si>
    <t>Энэрэлт их эрдэнэ ХХК</t>
  </si>
  <si>
    <t xml:space="preserve">Цэцэрлэгийн барилга /Дорноговь, Замын-Үүд сум/ </t>
  </si>
  <si>
    <t>УТ-НТШ-10/2019</t>
  </si>
  <si>
    <t>УТ-НТШ-09/2019</t>
  </si>
  <si>
    <t>Сайншанд Хот тохижилтын газар</t>
  </si>
  <si>
    <t>Сайншанд Хот тохижилтын газрын автомашины гражын барилга</t>
  </si>
  <si>
    <t>2020 онд санхүүжих</t>
  </si>
  <si>
    <t>2020 онд санхүүжих дүн</t>
  </si>
  <si>
    <t xml:space="preserve">Ажил дуусаагүй. </t>
  </si>
  <si>
    <t xml:space="preserve">  ОРОН НУТГИЙН  ТӨСВИЙН ХӨРӨНГӨ ОРУУЛАЛТЫН САНХҮҮЖИЛТИЙН ГҮЙЦЭТГЭЛИЙН 2020 ОНЫ 02-Р САРЫН МЭДЭЭ</t>
  </si>
  <si>
    <t xml:space="preserve">  ОРОН НУТГИЙН  ХӨГЖЛИЙН САНГИЙН САНХҮҮЖИЛТИЙН ГҮЙЦЭТГЭЛИЙН 2020 ОНЫ 02-Р САРЫН МЭДЭЭ</t>
  </si>
  <si>
    <t xml:space="preserve">  ЗАМЫН САНГИЙН САНХҮҮЖИЛТИЙН ГҮЙЦЭТГЭЛИЙН 2020 ОНЫ 02-Р САРЫН МЭДЭЭ</t>
  </si>
  <si>
    <t xml:space="preserve">  УЛСЫН ТӨСВИЙН ХӨРӨНГӨ ОРУУЛАЛТЫН САНХҮҮЖИЛТИЙН ГҮЙЦЭТГЭЛИЙН 2020 ОНЫ 02-Р САРЫН МЭДЭЭ</t>
  </si>
  <si>
    <t>4-р багийн Эмнэлгийн барилга</t>
  </si>
  <si>
    <t>ОНТХО-НТШ-05/2018</t>
  </si>
  <si>
    <t>Сизу ХХК</t>
  </si>
  <si>
    <t>Айсуй хөгжил ХХК</t>
  </si>
  <si>
    <t>4-р багт “Иргэдийн хөгжлийн төв” барих</t>
  </si>
  <si>
    <t>ОНТХО-НТШ-15/2019</t>
  </si>
  <si>
    <t>Эрх шилжүүлсэн</t>
  </si>
  <si>
    <t>Хил  хамгаалалтын  нягтралыг  нэмэгдүүлэх, хилийн хэсэгт  гэрлэн  хөшиг  татах зорилгоор  20 ширхэг прожектор, 11 ширхэг гэрэлтүүлгийн  шон  хийх, Албан хаагчдын  нийгмийн  асуудлыг хангах ажлын  хүрээнд  10 айлын  орон  сууцыг  барьж  дуусгах ажил /Замын-Үүд 0108-р анги/</t>
  </si>
  <si>
    <t>Ажил эхэлж байна.</t>
  </si>
  <si>
    <t>Автомашиныг нийлүүлсэн.</t>
  </si>
  <si>
    <t>Тод баярт ХХК</t>
  </si>
  <si>
    <t xml:space="preserve">Аймгийн Нийтлэг үйлчилгээний газарт ачааны автомашин худалдан авах ажил </t>
  </si>
  <si>
    <t>ОНТХО-ХА-30/2020</t>
  </si>
  <si>
    <t>Элит конкрет ХХК</t>
  </si>
  <si>
    <t>Баян дөрвөлж ХХК</t>
  </si>
  <si>
    <t>Южинтек өү юү жи ХХК</t>
  </si>
  <si>
    <t>Тэгш өргөө ХХК</t>
  </si>
  <si>
    <t>Соёл, спортын төвийн барилга /Дорноговь, Айраг сум/</t>
  </si>
  <si>
    <t>Дотуур байрын барилга, 80 ор /Дорноговь, Эрдэнэ сум/</t>
  </si>
  <si>
    <t>Спорт заалын барилга /Дорноговь, Өргөн сум/</t>
  </si>
  <si>
    <t>Соёл, спортын төвийн барилга, 200 суудал /Дорноговь, Улаанбадрах сум/</t>
  </si>
  <si>
    <t>УТ-НТШ-15/2019</t>
  </si>
  <si>
    <t>Кино театрын барилга /Дорноговь, Сайншанд сум/ багц-1</t>
  </si>
  <si>
    <t>Кино театрын барилгын тоног төхөөрөмж /Дорноговь, Сайншанд сум/ багц-2</t>
  </si>
  <si>
    <t>УТ-НТШ-18/2019</t>
  </si>
  <si>
    <t>УТ-НТШ-22/2019</t>
  </si>
  <si>
    <t>УТ-НТШ-07/2019</t>
  </si>
  <si>
    <t>УТ-НТШ-17/2019</t>
  </si>
</sst>
</file>

<file path=xl/styles.xml><?xml version="1.0" encoding="utf-8"?>
<styleSheet xmlns="http://schemas.openxmlformats.org/spreadsheetml/2006/main">
  <numFmts count="10">
    <numFmt numFmtId="164" formatCode="_(* #,##0.00_);_(* \(#,##0.00\);_(* &quot;-&quot;??_);_(@_)"/>
    <numFmt numFmtId="165" formatCode="0.0"/>
    <numFmt numFmtId="166" formatCode="_(* #,##0.0_);_(* \(#,##0.0\);_(* &quot;-&quot;??_);_(@_)"/>
    <numFmt numFmtId="167" formatCode="_(* #,##0.0_);_(* \(#,##0.0\);_(* &quot;-&quot;?_);_(@_)"/>
    <numFmt numFmtId="168" formatCode="#,##0.0"/>
    <numFmt numFmtId="169" formatCode="_-* #,##0.0_₮_-;\-* #,##0.0_₮_-;_-* &quot;-&quot;?_₮_-;_-@_-"/>
    <numFmt numFmtId="170" formatCode="_(* #,##0.000_);_(* \(#,##0.000\);_(* &quot;-&quot;?_);_(@_)"/>
    <numFmt numFmtId="172" formatCode="0.000"/>
    <numFmt numFmtId="174" formatCode="#,##0.000"/>
    <numFmt numFmtId="175" formatCode="_-* #,##0_₮_-;\-* #,##0_₮_-;_-* &quot;-&quot;?_₮_-;_-@_-"/>
  </numFmts>
  <fonts count="11">
    <font>
      <sz val="11"/>
      <color theme="1"/>
      <name val="Calibri"/>
      <family val="2"/>
      <scheme val="minor"/>
    </font>
    <font>
      <sz val="11"/>
      <color theme="1"/>
      <name val="Calibri"/>
      <family val="2"/>
      <scheme val="minor"/>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FF0000"/>
      <name val="Times New Roman"/>
      <family val="1"/>
    </font>
    <font>
      <sz val="10"/>
      <name val="Times New Roman"/>
      <family val="1"/>
      <charset val="204"/>
    </font>
    <font>
      <sz val="10"/>
      <color theme="1"/>
      <name val="Times New Roman"/>
      <family val="1"/>
      <charset val="204"/>
    </font>
    <font>
      <b/>
      <sz val="1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23">
    <xf numFmtId="0" fontId="0" fillId="0" borderId="0" xfId="0"/>
    <xf numFmtId="0" fontId="3" fillId="0" borderId="0" xfId="0" applyFont="1" applyFill="1"/>
    <xf numFmtId="0" fontId="4" fillId="0" borderId="1" xfId="0" applyFont="1" applyBorder="1" applyAlignment="1">
      <alignment horizontal="left" vertical="center" wrapText="1"/>
    </xf>
    <xf numFmtId="165" fontId="3" fillId="0" borderId="1" xfId="0" applyNumberFormat="1" applyFont="1" applyFill="1" applyBorder="1" applyAlignment="1">
      <alignment horizontal="left" vertical="center" wrapText="1"/>
    </xf>
    <xf numFmtId="0" fontId="3" fillId="0" borderId="0" xfId="0" applyFont="1" applyFill="1" applyBorder="1" applyAlignment="1">
      <alignment horizontal="center" vertical="center"/>
    </xf>
    <xf numFmtId="0" fontId="4" fillId="0" borderId="0" xfId="0" applyFont="1" applyBorder="1" applyAlignment="1">
      <alignment horizontal="center" vertical="center" wrapText="1"/>
    </xf>
    <xf numFmtId="166" fontId="5" fillId="0" borderId="0" xfId="1" applyNumberFormat="1" applyFont="1" applyBorder="1" applyAlignment="1">
      <alignment horizontal="center" vertical="center" wrapText="1"/>
    </xf>
    <xf numFmtId="165" fontId="3" fillId="0" borderId="0" xfId="0" applyNumberFormat="1"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center"/>
    </xf>
    <xf numFmtId="0" fontId="4" fillId="0" borderId="0" xfId="0" applyFont="1"/>
    <xf numFmtId="0" fontId="3" fillId="0" borderId="0" xfId="0" applyFont="1" applyFill="1" applyBorder="1" applyAlignment="1">
      <alignment horizontal="center" vertical="center" wrapText="1"/>
    </xf>
    <xf numFmtId="167" fontId="3" fillId="0" borderId="1" xfId="0" applyNumberFormat="1" applyFont="1" applyFill="1" applyBorder="1" applyAlignment="1">
      <alignment horizontal="right" vertical="center" wrapText="1"/>
    </xf>
    <xf numFmtId="167" fontId="5" fillId="0" borderId="1" xfId="1" applyNumberFormat="1" applyFont="1" applyBorder="1" applyAlignment="1">
      <alignment horizontal="center" vertical="center" wrapText="1"/>
    </xf>
    <xf numFmtId="0" fontId="3" fillId="0" borderId="0" xfId="0" applyFont="1" applyFill="1" applyAlignment="1">
      <alignment horizontal="center"/>
    </xf>
    <xf numFmtId="0" fontId="6" fillId="0" borderId="0" xfId="0" applyFont="1"/>
    <xf numFmtId="0" fontId="3" fillId="0" borderId="0" xfId="0" applyFont="1"/>
    <xf numFmtId="0" fontId="2" fillId="0" borderId="0" xfId="0" applyFont="1"/>
    <xf numFmtId="165" fontId="3" fillId="0" borderId="1" xfId="0" applyNumberFormat="1" applyFont="1" applyFill="1" applyBorder="1" applyAlignment="1">
      <alignment horizontal="center" vertical="center" wrapText="1"/>
    </xf>
    <xf numFmtId="0" fontId="3" fillId="0" borderId="0" xfId="0" applyFont="1" applyAlignment="1">
      <alignment horizontal="center"/>
    </xf>
    <xf numFmtId="0" fontId="3" fillId="0" borderId="1" xfId="0" applyFont="1" applyFill="1" applyBorder="1" applyAlignment="1">
      <alignment horizontal="left" vertical="center" wrapText="1"/>
    </xf>
    <xf numFmtId="167" fontId="2"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167" fontId="3" fillId="0" borderId="0" xfId="0" applyNumberFormat="1" applyFont="1" applyAlignment="1">
      <alignment horizontal="center"/>
    </xf>
    <xf numFmtId="0" fontId="8" fillId="0" borderId="0" xfId="0" applyFont="1"/>
    <xf numFmtId="0" fontId="8" fillId="0" borderId="0" xfId="0" applyFont="1" applyAlignment="1">
      <alignment horizontal="center" vertical="center"/>
    </xf>
    <xf numFmtId="0" fontId="8" fillId="0" borderId="0" xfId="0" applyFont="1" applyAlignment="1">
      <alignment horizontal="center"/>
    </xf>
    <xf numFmtId="0" fontId="7" fillId="0" borderId="0" xfId="0" applyFont="1" applyFill="1"/>
    <xf numFmtId="0" fontId="7" fillId="2" borderId="1" xfId="0" applyNumberFormat="1" applyFont="1" applyFill="1" applyBorder="1" applyAlignment="1">
      <alignment horizontal="justify" vertical="center" wrapText="1"/>
    </xf>
    <xf numFmtId="14" fontId="3" fillId="0" borderId="0" xfId="0" applyNumberFormat="1" applyFont="1" applyFill="1"/>
    <xf numFmtId="167" fontId="3" fillId="0" borderId="0" xfId="0" applyNumberFormat="1" applyFont="1" applyAlignment="1">
      <alignment horizontal="center" vertical="center"/>
    </xf>
    <xf numFmtId="168" fontId="8" fillId="0" borderId="0" xfId="0" applyNumberFormat="1" applyFont="1" applyAlignment="1">
      <alignment horizontal="center"/>
    </xf>
    <xf numFmtId="167" fontId="4" fillId="0" borderId="0" xfId="0" applyNumberFormat="1" applyFont="1" applyAlignment="1">
      <alignment horizontal="center"/>
    </xf>
    <xf numFmtId="168" fontId="5" fillId="0" borderId="1" xfId="0" applyNumberFormat="1" applyFont="1" applyBorder="1" applyAlignment="1">
      <alignment horizontal="right" vertical="center" wrapText="1"/>
    </xf>
    <xf numFmtId="167" fontId="8" fillId="0" borderId="0" xfId="0" applyNumberFormat="1" applyFont="1"/>
    <xf numFmtId="0" fontId="3" fillId="0" borderId="0" xfId="0" applyFont="1" applyAlignment="1">
      <alignment horizontal="center" vertical="center" wrapText="1"/>
    </xf>
    <xf numFmtId="14" fontId="3" fillId="0" borderId="0" xfId="0" applyNumberFormat="1" applyFont="1" applyFill="1" applyAlignment="1">
      <alignment horizontal="center" vertical="center" wrapText="1"/>
    </xf>
    <xf numFmtId="1" fontId="7" fillId="0"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14" fontId="7"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justify" vertical="center" wrapText="1"/>
    </xf>
    <xf numFmtId="167" fontId="7" fillId="0" borderId="1" xfId="0" applyNumberFormat="1" applyFont="1" applyFill="1" applyBorder="1" applyAlignment="1">
      <alignment vertical="center" wrapText="1"/>
    </xf>
    <xf numFmtId="169" fontId="3" fillId="0" borderId="0" xfId="0" applyNumberFormat="1" applyFont="1" applyAlignment="1">
      <alignment horizontal="center"/>
    </xf>
    <xf numFmtId="169" fontId="4" fillId="0" borderId="0" xfId="0" applyNumberFormat="1" applyFont="1"/>
    <xf numFmtId="0" fontId="3"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horizontal="center" vertical="center"/>
    </xf>
    <xf numFmtId="167" fontId="2" fillId="0" borderId="0" xfId="0" applyNumberFormat="1" applyFont="1" applyAlignment="1">
      <alignment horizontal="center" vertical="center"/>
    </xf>
    <xf numFmtId="166" fontId="7" fillId="0" borderId="1" xfId="1" applyNumberFormat="1" applyFont="1" applyFill="1" applyBorder="1" applyAlignment="1">
      <alignment horizontal="right" vertical="center" wrapText="1"/>
    </xf>
    <xf numFmtId="0" fontId="3" fillId="0" borderId="1" xfId="0" applyFont="1" applyBorder="1" applyAlignment="1">
      <alignment vertical="center" wrapText="1"/>
    </xf>
    <xf numFmtId="0" fontId="7" fillId="0" borderId="1" xfId="0" applyFont="1" applyFill="1" applyBorder="1" applyAlignment="1">
      <alignment horizontal="center" vertical="center"/>
    </xf>
    <xf numFmtId="167" fontId="8"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167" fontId="3" fillId="0" borderId="0" xfId="0" applyNumberFormat="1" applyFont="1"/>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68" fontId="8" fillId="0" borderId="0" xfId="0" applyNumberFormat="1" applyFont="1"/>
    <xf numFmtId="166" fontId="4" fillId="0" borderId="0" xfId="1"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left" vertical="center" wrapText="1"/>
    </xf>
    <xf numFmtId="167"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Border="1" applyAlignment="1">
      <alignment horizontal="center" vertical="center" wrapText="1"/>
    </xf>
    <xf numFmtId="1" fontId="7" fillId="0" borderId="1" xfId="0" applyNumberFormat="1" applyFont="1" applyFill="1" applyBorder="1" applyAlignment="1">
      <alignment horizontal="center" vertical="center" wrapText="1"/>
    </xf>
    <xf numFmtId="167" fontId="8" fillId="0" borderId="1" xfId="1" applyNumberFormat="1" applyFont="1" applyBorder="1" applyAlignment="1">
      <alignment horizontal="center" vertical="center" wrapText="1"/>
    </xf>
    <xf numFmtId="167" fontId="4" fillId="0" borderId="1"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67"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0" fontId="4" fillId="0" borderId="0" xfId="0" applyFont="1" applyAlignment="1">
      <alignment horizontal="center" vertical="center"/>
    </xf>
    <xf numFmtId="172" fontId="3" fillId="0" borderId="1" xfId="1" applyNumberFormat="1" applyFont="1" applyBorder="1" applyAlignment="1">
      <alignment horizontal="center" vertical="center" wrapText="1"/>
    </xf>
    <xf numFmtId="172" fontId="5" fillId="0" borderId="1" xfId="1" applyNumberFormat="1" applyFont="1" applyBorder="1" applyAlignment="1">
      <alignment horizontal="center" vertical="center" wrapText="1"/>
    </xf>
    <xf numFmtId="172" fontId="7" fillId="0" borderId="1" xfId="0" applyNumberFormat="1" applyFont="1" applyBorder="1" applyAlignment="1">
      <alignment vertical="center"/>
    </xf>
    <xf numFmtId="172" fontId="8" fillId="0" borderId="1" xfId="0" applyNumberFormat="1" applyFont="1" applyBorder="1" applyAlignment="1">
      <alignment vertical="center"/>
    </xf>
    <xf numFmtId="174" fontId="5" fillId="0" borderId="1" xfId="0" applyNumberFormat="1" applyFont="1" applyBorder="1" applyAlignment="1">
      <alignment horizontal="right" vertical="center" wrapText="1"/>
    </xf>
    <xf numFmtId="170" fontId="3" fillId="0" borderId="1" xfId="0" applyNumberFormat="1" applyFont="1" applyBorder="1" applyAlignment="1">
      <alignment horizontal="right" vertical="center" wrapText="1"/>
    </xf>
    <xf numFmtId="170" fontId="2" fillId="0" borderId="1" xfId="0" applyNumberFormat="1" applyFont="1" applyBorder="1" applyAlignment="1">
      <alignment horizontal="right" vertical="center" wrapText="1"/>
    </xf>
    <xf numFmtId="175" fontId="3" fillId="0" borderId="0" xfId="0" applyNumberFormat="1" applyFont="1" applyAlignment="1">
      <alignment horizontal="center"/>
    </xf>
    <xf numFmtId="0" fontId="3" fillId="0" borderId="1" xfId="0" applyFont="1" applyFill="1" applyBorder="1" applyAlignment="1">
      <alignment horizontal="justify" vertical="top" wrapText="1"/>
    </xf>
    <xf numFmtId="169" fontId="3" fillId="0" borderId="1" xfId="0" applyNumberFormat="1" applyFont="1" applyFill="1" applyBorder="1" applyAlignment="1">
      <alignment horizontal="center" vertical="center" wrapText="1"/>
    </xf>
    <xf numFmtId="0" fontId="3" fillId="0" borderId="1" xfId="0" applyFont="1" applyBorder="1"/>
    <xf numFmtId="170" fontId="3" fillId="0" borderId="1" xfId="1" applyNumberFormat="1" applyFont="1" applyBorder="1" applyAlignment="1">
      <alignment horizontal="center" vertical="center" wrapText="1"/>
    </xf>
    <xf numFmtId="0" fontId="3" fillId="2" borderId="1" xfId="0"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0" fontId="5" fillId="0" borderId="0" xfId="0" applyFont="1" applyAlignment="1"/>
    <xf numFmtId="1" fontId="4" fillId="0" borderId="0" xfId="0" applyNumberFormat="1" applyFont="1" applyAlignment="1">
      <alignment horizontal="center"/>
    </xf>
    <xf numFmtId="165" fontId="4" fillId="0" borderId="0" xfId="0" applyNumberFormat="1" applyFont="1" applyAlignment="1">
      <alignment horizontal="center"/>
    </xf>
    <xf numFmtId="169" fontId="4" fillId="0" borderId="0" xfId="0" applyNumberFormat="1" applyFont="1" applyAlignment="1">
      <alignment horizontal="center"/>
    </xf>
    <xf numFmtId="0" fontId="4" fillId="0" borderId="1" xfId="0" applyFont="1" applyFill="1" applyBorder="1" applyAlignment="1">
      <alignment horizontal="left" vertical="center" wrapText="1"/>
    </xf>
    <xf numFmtId="0" fontId="8" fillId="0" borderId="1" xfId="0" applyFont="1" applyBorder="1" applyAlignment="1">
      <alignment vertical="center" wrapText="1"/>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67"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1"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0" fillId="0" borderId="0" xfId="0" applyFont="1" applyAlignment="1">
      <alignment horizontal="center"/>
    </xf>
    <xf numFmtId="0" fontId="10" fillId="0" borderId="1" xfId="0" applyFont="1" applyBorder="1" applyAlignment="1">
      <alignment horizontal="center" vertical="center" wrapText="1"/>
    </xf>
    <xf numFmtId="0" fontId="9" fillId="0" borderId="0" xfId="0" applyFont="1" applyFill="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0" xfId="0" applyFont="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67" fontId="4" fillId="0" borderId="2" xfId="1" applyNumberFormat="1" applyFont="1" applyBorder="1" applyAlignment="1">
      <alignment horizontal="center" vertical="center" wrapText="1"/>
    </xf>
    <xf numFmtId="167" fontId="4" fillId="0" borderId="3" xfId="1"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P27"/>
  <sheetViews>
    <sheetView workbookViewId="0">
      <pane xSplit="5" ySplit="4" topLeftCell="F23" activePane="bottomRight" state="frozen"/>
      <selection pane="topRight" activeCell="D1" sqref="D1"/>
      <selection pane="bottomLeft" activeCell="A6" sqref="A6"/>
      <selection pane="bottomRight" activeCell="N28" sqref="N28"/>
    </sheetView>
  </sheetViews>
  <sheetFormatPr defaultRowHeight="33.75" customHeight="1"/>
  <cols>
    <col min="1" max="1" width="3.140625" style="47" customWidth="1"/>
    <col min="2" max="2" width="32" style="16" customWidth="1"/>
    <col min="3" max="3" width="11.7109375" style="35" customWidth="1"/>
    <col min="4" max="5" width="9" style="35" customWidth="1"/>
    <col min="6" max="6" width="12" style="19" customWidth="1"/>
    <col min="7" max="7" width="12.140625" style="19" customWidth="1"/>
    <col min="8" max="8" width="11.140625" style="19" customWidth="1"/>
    <col min="9" max="9" width="13.7109375" style="19" customWidth="1"/>
    <col min="10" max="10" width="31.85546875" style="19" customWidth="1"/>
    <col min="11" max="11" width="13.140625" style="19" customWidth="1"/>
    <col min="12" max="12" width="9.140625" style="16"/>
    <col min="13" max="13" width="10.28515625" style="47" customWidth="1"/>
    <col min="14" max="14" width="10" style="16" bestFit="1" customWidth="1"/>
    <col min="15" max="15" width="9.140625" style="16"/>
    <col min="16" max="16" width="10.85546875" style="16" bestFit="1" customWidth="1"/>
    <col min="17" max="16384" width="9.140625" style="16"/>
  </cols>
  <sheetData>
    <row r="1" spans="1:16" ht="21.75" customHeight="1">
      <c r="B1" s="107" t="s">
        <v>67</v>
      </c>
      <c r="C1" s="107"/>
      <c r="D1" s="107"/>
      <c r="E1" s="107"/>
      <c r="F1" s="107"/>
      <c r="G1" s="107"/>
      <c r="H1" s="107"/>
      <c r="I1" s="107"/>
      <c r="J1" s="107"/>
      <c r="K1" s="107"/>
    </row>
    <row r="2" spans="1:16" ht="15.75" customHeight="1">
      <c r="B2" s="29">
        <v>43890</v>
      </c>
      <c r="C2" s="36"/>
      <c r="D2" s="36"/>
      <c r="K2" s="14" t="s">
        <v>7</v>
      </c>
    </row>
    <row r="3" spans="1:16" ht="33.75" customHeight="1">
      <c r="A3" s="105" t="s">
        <v>0</v>
      </c>
      <c r="B3" s="108" t="s">
        <v>1</v>
      </c>
      <c r="C3" s="108" t="s">
        <v>15</v>
      </c>
      <c r="D3" s="108" t="s">
        <v>18</v>
      </c>
      <c r="E3" s="108"/>
      <c r="F3" s="108" t="s">
        <v>5</v>
      </c>
      <c r="G3" s="108" t="s">
        <v>2</v>
      </c>
      <c r="H3" s="108" t="s">
        <v>64</v>
      </c>
      <c r="I3" s="108" t="s">
        <v>12</v>
      </c>
      <c r="J3" s="108" t="s">
        <v>3</v>
      </c>
      <c r="K3" s="108" t="s">
        <v>4</v>
      </c>
    </row>
    <row r="4" spans="1:16" ht="24.75" customHeight="1">
      <c r="A4" s="105"/>
      <c r="B4" s="108"/>
      <c r="C4" s="108"/>
      <c r="D4" s="73" t="s">
        <v>16</v>
      </c>
      <c r="E4" s="73" t="s">
        <v>17</v>
      </c>
      <c r="F4" s="108"/>
      <c r="G4" s="108"/>
      <c r="H4" s="108"/>
      <c r="I4" s="108"/>
      <c r="J4" s="108"/>
      <c r="K4" s="108"/>
    </row>
    <row r="5" spans="1:16" ht="29.25" customHeight="1">
      <c r="A5" s="72">
        <v>1</v>
      </c>
      <c r="B5" s="50" t="s">
        <v>26</v>
      </c>
      <c r="C5" s="74" t="s">
        <v>28</v>
      </c>
      <c r="D5" s="74">
        <v>2019</v>
      </c>
      <c r="E5" s="77">
        <v>2020</v>
      </c>
      <c r="F5" s="12">
        <v>160000</v>
      </c>
      <c r="G5" s="12">
        <v>159981.6</v>
      </c>
      <c r="H5" s="12">
        <v>59981.599999999999</v>
      </c>
      <c r="I5" s="84">
        <v>59981.654000000002</v>
      </c>
      <c r="J5" s="18" t="s">
        <v>8</v>
      </c>
      <c r="K5" s="74" t="s">
        <v>14</v>
      </c>
      <c r="M5" s="30"/>
    </row>
    <row r="6" spans="1:16" ht="28.5" customHeight="1">
      <c r="A6" s="72">
        <v>2</v>
      </c>
      <c r="B6" s="50" t="s">
        <v>31</v>
      </c>
      <c r="C6" s="74" t="s">
        <v>32</v>
      </c>
      <c r="D6" s="74">
        <v>2019</v>
      </c>
      <c r="E6" s="77">
        <v>2020</v>
      </c>
      <c r="F6" s="12">
        <v>220000</v>
      </c>
      <c r="G6" s="12">
        <v>219973.8</v>
      </c>
      <c r="H6" s="12">
        <v>69973.8</v>
      </c>
      <c r="I6" s="84">
        <v>62305.091999999997</v>
      </c>
      <c r="J6" s="18" t="s">
        <v>8</v>
      </c>
      <c r="K6" s="74" t="s">
        <v>30</v>
      </c>
      <c r="M6" s="30"/>
    </row>
    <row r="7" spans="1:16" ht="28.5" customHeight="1">
      <c r="A7" s="72">
        <v>3</v>
      </c>
      <c r="B7" s="61" t="s">
        <v>34</v>
      </c>
      <c r="C7" s="74" t="s">
        <v>33</v>
      </c>
      <c r="D7" s="74">
        <v>2019</v>
      </c>
      <c r="E7" s="77">
        <v>2020</v>
      </c>
      <c r="F7" s="12">
        <v>400000</v>
      </c>
      <c r="G7" s="12">
        <v>378765.6</v>
      </c>
      <c r="H7" s="12">
        <v>138765.6</v>
      </c>
      <c r="I7" s="84">
        <v>135262.16200000001</v>
      </c>
      <c r="J7" s="18" t="s">
        <v>8</v>
      </c>
      <c r="K7" s="74" t="s">
        <v>9</v>
      </c>
      <c r="M7" s="30"/>
    </row>
    <row r="8" spans="1:16" ht="28.5" customHeight="1">
      <c r="A8" s="72">
        <v>4</v>
      </c>
      <c r="B8" s="76" t="s">
        <v>36</v>
      </c>
      <c r="C8" s="74" t="s">
        <v>35</v>
      </c>
      <c r="D8" s="74">
        <v>2019</v>
      </c>
      <c r="E8" s="77">
        <v>2020</v>
      </c>
      <c r="F8" s="12">
        <v>450000</v>
      </c>
      <c r="G8" s="12">
        <v>448289.4</v>
      </c>
      <c r="H8" s="12">
        <v>208289.4</v>
      </c>
      <c r="I8" s="84">
        <v>196177.424</v>
      </c>
      <c r="J8" s="18" t="s">
        <v>8</v>
      </c>
      <c r="K8" s="74" t="s">
        <v>22</v>
      </c>
      <c r="M8" s="30"/>
    </row>
    <row r="9" spans="1:16" ht="28.5" customHeight="1">
      <c r="A9" s="72">
        <v>5</v>
      </c>
      <c r="B9" s="61" t="s">
        <v>39</v>
      </c>
      <c r="C9" s="74" t="s">
        <v>38</v>
      </c>
      <c r="D9" s="74">
        <v>2019</v>
      </c>
      <c r="E9" s="77">
        <v>2020</v>
      </c>
      <c r="F9" s="12">
        <v>114650</v>
      </c>
      <c r="G9" s="12">
        <v>98782.2</v>
      </c>
      <c r="H9" s="12">
        <v>28782.2</v>
      </c>
      <c r="I9" s="84">
        <v>28782.196</v>
      </c>
      <c r="J9" s="18" t="s">
        <v>8</v>
      </c>
      <c r="K9" s="74" t="s">
        <v>37</v>
      </c>
      <c r="M9" s="30"/>
    </row>
    <row r="10" spans="1:16" ht="20.25" customHeight="1">
      <c r="A10" s="105">
        <v>6</v>
      </c>
      <c r="B10" s="104" t="s">
        <v>42</v>
      </c>
      <c r="C10" s="103" t="s">
        <v>41</v>
      </c>
      <c r="D10" s="103">
        <v>2019</v>
      </c>
      <c r="E10" s="106">
        <v>2020</v>
      </c>
      <c r="F10" s="102">
        <v>600000</v>
      </c>
      <c r="G10" s="12">
        <v>143199.79999999999</v>
      </c>
      <c r="H10" s="102">
        <v>288480.40000000002</v>
      </c>
      <c r="I10" s="84">
        <v>63496.000999999997</v>
      </c>
      <c r="J10" s="18" t="s">
        <v>8</v>
      </c>
      <c r="K10" s="74" t="s">
        <v>40</v>
      </c>
      <c r="M10" s="30"/>
      <c r="N10" s="54"/>
      <c r="P10" s="54"/>
    </row>
    <row r="11" spans="1:16" ht="20.25" customHeight="1">
      <c r="A11" s="105"/>
      <c r="B11" s="104"/>
      <c r="C11" s="103"/>
      <c r="D11" s="103"/>
      <c r="E11" s="106"/>
      <c r="F11" s="102"/>
      <c r="G11" s="12">
        <v>118096.6</v>
      </c>
      <c r="H11" s="102"/>
      <c r="I11" s="84">
        <v>54407.222999999998</v>
      </c>
      <c r="J11" s="18" t="s">
        <v>8</v>
      </c>
      <c r="K11" s="74" t="s">
        <v>27</v>
      </c>
      <c r="M11" s="30"/>
      <c r="N11" s="54"/>
      <c r="P11" s="54"/>
    </row>
    <row r="12" spans="1:16" ht="20.25" customHeight="1">
      <c r="A12" s="105"/>
      <c r="B12" s="104"/>
      <c r="C12" s="103"/>
      <c r="D12" s="103"/>
      <c r="E12" s="106"/>
      <c r="F12" s="102"/>
      <c r="G12" s="12">
        <v>147625.70000000001</v>
      </c>
      <c r="H12" s="102"/>
      <c r="I12" s="84">
        <v>72625.698000000004</v>
      </c>
      <c r="J12" s="18" t="s">
        <v>8</v>
      </c>
      <c r="K12" s="74" t="s">
        <v>43</v>
      </c>
      <c r="M12" s="30"/>
      <c r="N12" s="54"/>
      <c r="P12" s="54"/>
    </row>
    <row r="13" spans="1:16" ht="20.25" customHeight="1">
      <c r="A13" s="105"/>
      <c r="B13" s="104"/>
      <c r="C13" s="103"/>
      <c r="D13" s="103"/>
      <c r="E13" s="106"/>
      <c r="F13" s="102"/>
      <c r="G13" s="12">
        <v>179558.3</v>
      </c>
      <c r="H13" s="102"/>
      <c r="I13" s="84">
        <f>82170.065+2200</f>
        <v>84370.065000000002</v>
      </c>
      <c r="J13" s="18" t="s">
        <v>8</v>
      </c>
      <c r="K13" s="74" t="s">
        <v>29</v>
      </c>
      <c r="M13" s="30"/>
      <c r="N13" s="54"/>
      <c r="P13" s="54"/>
    </row>
    <row r="14" spans="1:16" ht="30" customHeight="1">
      <c r="A14" s="72">
        <v>7</v>
      </c>
      <c r="B14" s="61" t="s">
        <v>44</v>
      </c>
      <c r="C14" s="74" t="s">
        <v>45</v>
      </c>
      <c r="D14" s="74">
        <v>2019</v>
      </c>
      <c r="E14" s="77">
        <v>2020</v>
      </c>
      <c r="F14" s="12">
        <v>555800</v>
      </c>
      <c r="G14" s="12">
        <v>491059.20000000001</v>
      </c>
      <c r="H14" s="12">
        <v>211059.20000000001</v>
      </c>
      <c r="I14" s="84">
        <v>150000</v>
      </c>
      <c r="J14" s="18" t="s">
        <v>66</v>
      </c>
      <c r="K14" s="74" t="s">
        <v>46</v>
      </c>
      <c r="M14" s="30"/>
    </row>
    <row r="15" spans="1:16" ht="30" customHeight="1">
      <c r="A15" s="72">
        <v>8</v>
      </c>
      <c r="B15" s="50" t="s">
        <v>49</v>
      </c>
      <c r="C15" s="74" t="s">
        <v>48</v>
      </c>
      <c r="D15" s="74">
        <v>2019</v>
      </c>
      <c r="E15" s="77">
        <v>2020</v>
      </c>
      <c r="F15" s="12">
        <v>145000</v>
      </c>
      <c r="G15" s="12">
        <v>143705.20000000001</v>
      </c>
      <c r="H15" s="12">
        <v>73705.2</v>
      </c>
      <c r="I15" s="84">
        <f>3500+64118.84+1217.27+2434.541</f>
        <v>71270.650999999998</v>
      </c>
      <c r="J15" s="18" t="s">
        <v>13</v>
      </c>
      <c r="K15" s="74" t="s">
        <v>47</v>
      </c>
      <c r="M15" s="30"/>
    </row>
    <row r="16" spans="1:16" ht="37.5" customHeight="1">
      <c r="A16" s="72">
        <v>9</v>
      </c>
      <c r="B16" s="50" t="s">
        <v>51</v>
      </c>
      <c r="C16" s="74" t="s">
        <v>52</v>
      </c>
      <c r="D16" s="74">
        <v>2019</v>
      </c>
      <c r="E16" s="77">
        <v>2020</v>
      </c>
      <c r="F16" s="12">
        <v>115000</v>
      </c>
      <c r="G16" s="12">
        <v>109497.2</v>
      </c>
      <c r="H16" s="12">
        <v>34497.199999999997</v>
      </c>
      <c r="I16" s="84">
        <v>31645.227999999999</v>
      </c>
      <c r="J16" s="18" t="s">
        <v>13</v>
      </c>
      <c r="K16" s="74" t="s">
        <v>50</v>
      </c>
      <c r="M16" s="30"/>
    </row>
    <row r="17" spans="1:13" ht="33.75" customHeight="1">
      <c r="A17" s="72">
        <v>10</v>
      </c>
      <c r="B17" s="76" t="s">
        <v>63</v>
      </c>
      <c r="C17" s="74"/>
      <c r="D17" s="74">
        <v>2018</v>
      </c>
      <c r="E17" s="77">
        <v>2020</v>
      </c>
      <c r="F17" s="12">
        <v>158000</v>
      </c>
      <c r="G17" s="12"/>
      <c r="H17" s="12">
        <v>78000</v>
      </c>
      <c r="I17" s="84">
        <v>78000</v>
      </c>
      <c r="J17" s="18" t="s">
        <v>13</v>
      </c>
      <c r="K17" s="74" t="s">
        <v>62</v>
      </c>
      <c r="M17" s="30"/>
    </row>
    <row r="18" spans="1:13" ht="33.75" customHeight="1">
      <c r="A18" s="72">
        <v>11</v>
      </c>
      <c r="B18" s="76" t="s">
        <v>71</v>
      </c>
      <c r="C18" s="63" t="s">
        <v>72</v>
      </c>
      <c r="D18" s="74">
        <v>2018</v>
      </c>
      <c r="E18" s="77">
        <v>2020</v>
      </c>
      <c r="F18" s="75">
        <v>1522572.2</v>
      </c>
      <c r="G18" s="12">
        <v>1272007.1000000001</v>
      </c>
      <c r="H18" s="12">
        <v>400000</v>
      </c>
      <c r="I18" s="84">
        <v>300000</v>
      </c>
      <c r="J18" s="18" t="s">
        <v>13</v>
      </c>
      <c r="K18" s="74" t="s">
        <v>73</v>
      </c>
      <c r="M18" s="30"/>
    </row>
    <row r="19" spans="1:13" ht="33.75" customHeight="1">
      <c r="A19" s="72">
        <v>12</v>
      </c>
      <c r="B19" s="61" t="s">
        <v>75</v>
      </c>
      <c r="C19" s="63" t="s">
        <v>76</v>
      </c>
      <c r="D19" s="74">
        <v>2019</v>
      </c>
      <c r="E19" s="77">
        <v>2020</v>
      </c>
      <c r="F19" s="12">
        <v>400000</v>
      </c>
      <c r="G19" s="12">
        <v>398712.5</v>
      </c>
      <c r="H19" s="12">
        <v>158712.6</v>
      </c>
      <c r="I19" s="84">
        <v>100000</v>
      </c>
      <c r="J19" s="18" t="s">
        <v>13</v>
      </c>
      <c r="K19" s="74" t="s">
        <v>74</v>
      </c>
      <c r="M19" s="30"/>
    </row>
    <row r="20" spans="1:13" ht="102.75" customHeight="1">
      <c r="A20" s="72">
        <v>13</v>
      </c>
      <c r="B20" s="87" t="s">
        <v>78</v>
      </c>
      <c r="C20" s="89"/>
      <c r="D20" s="73">
        <v>2020</v>
      </c>
      <c r="E20" s="73">
        <v>2020</v>
      </c>
      <c r="F20" s="88">
        <v>80000</v>
      </c>
      <c r="G20" s="12"/>
      <c r="H20" s="12">
        <v>80000</v>
      </c>
      <c r="I20" s="84">
        <v>80000</v>
      </c>
      <c r="J20" s="18" t="s">
        <v>79</v>
      </c>
      <c r="K20" s="74" t="s">
        <v>77</v>
      </c>
      <c r="M20" s="30"/>
    </row>
    <row r="21" spans="1:13" ht="26.25" customHeight="1">
      <c r="A21" s="72">
        <v>14</v>
      </c>
      <c r="B21" s="76" t="s">
        <v>82</v>
      </c>
      <c r="C21" s="63" t="s">
        <v>83</v>
      </c>
      <c r="D21" s="73">
        <v>2020</v>
      </c>
      <c r="E21" s="73">
        <v>2020</v>
      </c>
      <c r="F21" s="75">
        <v>25000</v>
      </c>
      <c r="G21" s="12">
        <v>23980</v>
      </c>
      <c r="H21" s="12">
        <v>25000</v>
      </c>
      <c r="I21" s="84">
        <v>23980</v>
      </c>
      <c r="J21" s="18" t="s">
        <v>80</v>
      </c>
      <c r="K21" s="74" t="s">
        <v>81</v>
      </c>
      <c r="M21" s="30"/>
    </row>
    <row r="22" spans="1:13" s="17" customFormat="1" ht="24.75" customHeight="1">
      <c r="A22" s="100" t="s">
        <v>6</v>
      </c>
      <c r="B22" s="101"/>
      <c r="C22" s="22"/>
      <c r="D22" s="22"/>
      <c r="E22" s="22"/>
      <c r="F22" s="21">
        <f>SUM(F5:F21)</f>
        <v>4946022.2</v>
      </c>
      <c r="G22" s="21">
        <f>SUM(G5:G21)</f>
        <v>4333234.2000000011</v>
      </c>
      <c r="H22" s="21">
        <f>SUM(H5:H21)</f>
        <v>1855247.2</v>
      </c>
      <c r="I22" s="85">
        <f>SUM(I5:I21)</f>
        <v>1592303.3939999999</v>
      </c>
      <c r="J22" s="22"/>
      <c r="K22" s="22"/>
      <c r="M22" s="48"/>
    </row>
    <row r="23" spans="1:13" ht="33.75" customHeight="1">
      <c r="I23" s="23"/>
    </row>
    <row r="24" spans="1:13" ht="33.75" customHeight="1">
      <c r="A24" s="99" t="s">
        <v>11</v>
      </c>
      <c r="B24" s="99"/>
      <c r="C24" s="99"/>
      <c r="D24" s="99"/>
      <c r="E24" s="99"/>
      <c r="F24" s="99"/>
      <c r="G24" s="99"/>
      <c r="H24" s="99"/>
      <c r="I24" s="99"/>
      <c r="J24" s="99"/>
      <c r="K24" s="99"/>
    </row>
    <row r="25" spans="1:13" ht="33.75" customHeight="1">
      <c r="I25" s="23"/>
    </row>
    <row r="26" spans="1:13" ht="33.75" customHeight="1">
      <c r="I26" s="43"/>
    </row>
    <row r="27" spans="1:13" ht="33.75" customHeight="1">
      <c r="I27" s="86"/>
    </row>
  </sheetData>
  <mergeCells count="20">
    <mergeCell ref="B1:K1"/>
    <mergeCell ref="A3:A4"/>
    <mergeCell ref="B3:B4"/>
    <mergeCell ref="F3:F4"/>
    <mergeCell ref="G3:G4"/>
    <mergeCell ref="I3:I4"/>
    <mergeCell ref="J3:J4"/>
    <mergeCell ref="K3:K4"/>
    <mergeCell ref="H3:H4"/>
    <mergeCell ref="C3:C4"/>
    <mergeCell ref="D3:E3"/>
    <mergeCell ref="A24:K24"/>
    <mergeCell ref="A22:B22"/>
    <mergeCell ref="H10:H13"/>
    <mergeCell ref="C10:C13"/>
    <mergeCell ref="B10:B13"/>
    <mergeCell ref="A10:A13"/>
    <mergeCell ref="D10:D13"/>
    <mergeCell ref="E10:E13"/>
    <mergeCell ref="F10:F13"/>
  </mergeCells>
  <pageMargins left="0.19685039370078741" right="0" top="1.1811023622047245" bottom="0.39370078740157483" header="0.31496062992125984" footer="0.31496062992125984"/>
  <pageSetup paperSize="9" scale="90" orientation="landscape" verticalDpi="0" r:id="rId1"/>
</worksheet>
</file>

<file path=xl/worksheets/sheet2.xml><?xml version="1.0" encoding="utf-8"?>
<worksheet xmlns="http://schemas.openxmlformats.org/spreadsheetml/2006/main" xmlns:r="http://schemas.openxmlformats.org/officeDocument/2006/relationships">
  <dimension ref="A1:N12"/>
  <sheetViews>
    <sheetView workbookViewId="0">
      <selection activeCell="P10" sqref="P10"/>
    </sheetView>
  </sheetViews>
  <sheetFormatPr defaultRowHeight="33.75" customHeight="1"/>
  <cols>
    <col min="1" max="1" width="2" style="24" customWidth="1"/>
    <col min="2" max="2" width="3.140625" style="25" customWidth="1"/>
    <col min="3" max="3" width="30.28515625" style="24" customWidth="1"/>
    <col min="4" max="5" width="11.28515625" style="38" customWidth="1"/>
    <col min="6" max="6" width="8.85546875" style="38" customWidth="1"/>
    <col min="7" max="7" width="10.42578125" style="26" customWidth="1"/>
    <col min="8" max="9" width="11.28515625" style="26" customWidth="1"/>
    <col min="10" max="10" width="11.5703125" style="26" customWidth="1"/>
    <col min="11" max="11" width="30" style="24" customWidth="1"/>
    <col min="12" max="12" width="15.42578125" style="24" customWidth="1"/>
    <col min="13" max="13" width="9.140625" style="24"/>
    <col min="14" max="14" width="10" style="24" bestFit="1" customWidth="1"/>
    <col min="15" max="16384" width="9.140625" style="24"/>
  </cols>
  <sheetData>
    <row r="1" spans="1:14" ht="21.75" customHeight="1">
      <c r="C1" s="111" t="s">
        <v>68</v>
      </c>
      <c r="D1" s="111"/>
      <c r="E1" s="111"/>
      <c r="F1" s="111"/>
      <c r="G1" s="111"/>
      <c r="H1" s="111"/>
      <c r="I1" s="111"/>
      <c r="J1" s="111"/>
      <c r="K1" s="111"/>
      <c r="L1" s="111"/>
    </row>
    <row r="2" spans="1:14" ht="15.75" customHeight="1">
      <c r="C2" s="29">
        <v>43890</v>
      </c>
      <c r="D2" s="39"/>
      <c r="E2" s="39"/>
      <c r="L2" s="27" t="s">
        <v>7</v>
      </c>
    </row>
    <row r="3" spans="1:14" ht="33.75" customHeight="1">
      <c r="B3" s="112" t="s">
        <v>0</v>
      </c>
      <c r="C3" s="113" t="s">
        <v>1</v>
      </c>
      <c r="D3" s="108" t="s">
        <v>15</v>
      </c>
      <c r="E3" s="108" t="s">
        <v>18</v>
      </c>
      <c r="F3" s="108"/>
      <c r="G3" s="113" t="s">
        <v>5</v>
      </c>
      <c r="H3" s="113" t="s">
        <v>2</v>
      </c>
      <c r="I3" s="113" t="s">
        <v>64</v>
      </c>
      <c r="J3" s="108" t="s">
        <v>12</v>
      </c>
      <c r="K3" s="113" t="s">
        <v>3</v>
      </c>
      <c r="L3" s="113" t="s">
        <v>4</v>
      </c>
    </row>
    <row r="4" spans="1:14" ht="24.75" customHeight="1">
      <c r="B4" s="112"/>
      <c r="C4" s="113"/>
      <c r="D4" s="108"/>
      <c r="E4" s="45" t="s">
        <v>16</v>
      </c>
      <c r="F4" s="45" t="s">
        <v>17</v>
      </c>
      <c r="G4" s="113"/>
      <c r="H4" s="113"/>
      <c r="I4" s="113"/>
      <c r="J4" s="108"/>
      <c r="K4" s="113"/>
      <c r="L4" s="113"/>
    </row>
    <row r="5" spans="1:14" ht="30" customHeight="1">
      <c r="B5" s="66">
        <v>1</v>
      </c>
      <c r="C5" s="61" t="s">
        <v>55</v>
      </c>
      <c r="D5" s="63" t="s">
        <v>56</v>
      </c>
      <c r="E5" s="67">
        <v>2019</v>
      </c>
      <c r="F5" s="68">
        <v>2020</v>
      </c>
      <c r="G5" s="69">
        <v>1200000</v>
      </c>
      <c r="H5" s="42">
        <v>1194194.5</v>
      </c>
      <c r="I5" s="49">
        <v>474194.5</v>
      </c>
      <c r="J5" s="82">
        <f>431112.936+10081.564+33000</f>
        <v>474194.5</v>
      </c>
      <c r="K5" s="28" t="s">
        <v>8</v>
      </c>
      <c r="L5" s="67" t="s">
        <v>19</v>
      </c>
      <c r="N5" s="34"/>
    </row>
    <row r="6" spans="1:14" ht="53.25" customHeight="1">
      <c r="B6" s="51">
        <v>2</v>
      </c>
      <c r="C6" s="20" t="s">
        <v>23</v>
      </c>
      <c r="D6" s="46" t="s">
        <v>25</v>
      </c>
      <c r="E6" s="46">
        <v>2019</v>
      </c>
      <c r="F6" s="37">
        <v>2020</v>
      </c>
      <c r="G6" s="52">
        <v>300000</v>
      </c>
      <c r="H6" s="42">
        <v>294233.2</v>
      </c>
      <c r="I6" s="49">
        <v>50354.9</v>
      </c>
      <c r="J6" s="81">
        <v>50354.894999999997</v>
      </c>
      <c r="K6" s="28" t="s">
        <v>8</v>
      </c>
      <c r="L6" s="46" t="s">
        <v>24</v>
      </c>
      <c r="N6" s="34"/>
    </row>
    <row r="7" spans="1:14" ht="27.75" customHeight="1">
      <c r="B7" s="110" t="s">
        <v>6</v>
      </c>
      <c r="C7" s="110"/>
      <c r="D7" s="53"/>
      <c r="E7" s="53"/>
      <c r="F7" s="46"/>
      <c r="G7" s="33">
        <f>SUM(G5:G6)</f>
        <v>1500000</v>
      </c>
      <c r="H7" s="33">
        <f>SUM(H5:H6)</f>
        <v>1488427.7</v>
      </c>
      <c r="I7" s="33">
        <f>SUM(I5:I6)</f>
        <v>524549.4</v>
      </c>
      <c r="J7" s="83">
        <f>SUM(J5:J6)</f>
        <v>524549.39500000002</v>
      </c>
      <c r="K7" s="46"/>
      <c r="L7" s="46"/>
    </row>
    <row r="8" spans="1:14" ht="33.75" customHeight="1">
      <c r="J8" s="31"/>
      <c r="K8" s="58"/>
    </row>
    <row r="9" spans="1:14" ht="33.75" customHeight="1">
      <c r="A9" s="109" t="s">
        <v>10</v>
      </c>
      <c r="B9" s="109"/>
      <c r="C9" s="109"/>
      <c r="D9" s="109"/>
      <c r="E9" s="109"/>
      <c r="F9" s="109"/>
      <c r="G9" s="109"/>
      <c r="H9" s="109"/>
      <c r="I9" s="109"/>
      <c r="J9" s="109"/>
      <c r="K9" s="109"/>
      <c r="L9" s="109"/>
      <c r="M9" s="109"/>
    </row>
    <row r="10" spans="1:14" ht="33.75" customHeight="1">
      <c r="J10" s="31"/>
    </row>
    <row r="11" spans="1:14" ht="33.75" customHeight="1">
      <c r="J11" s="31"/>
    </row>
    <row r="12" spans="1:14" ht="33.75" customHeight="1">
      <c r="J12" s="31"/>
    </row>
  </sheetData>
  <mergeCells count="13">
    <mergeCell ref="A9:M9"/>
    <mergeCell ref="B7:C7"/>
    <mergeCell ref="C1:L1"/>
    <mergeCell ref="B3:B4"/>
    <mergeCell ref="C3:C4"/>
    <mergeCell ref="G3:G4"/>
    <mergeCell ref="H3:H4"/>
    <mergeCell ref="J3:J4"/>
    <mergeCell ref="K3:K4"/>
    <mergeCell ref="L3:L4"/>
    <mergeCell ref="I3:I4"/>
    <mergeCell ref="D3:D4"/>
    <mergeCell ref="E3:F3"/>
  </mergeCells>
  <pageMargins left="0.31496062992125984" right="0" top="1.1417322834645669" bottom="0.15748031496062992" header="0.31496062992125984" footer="0.31496062992125984"/>
  <pageSetup paperSize="9" scale="90" orientation="landscape" verticalDpi="0" r:id="rId1"/>
</worksheet>
</file>

<file path=xl/worksheets/sheet3.xml><?xml version="1.0" encoding="utf-8"?>
<worksheet xmlns="http://schemas.openxmlformats.org/spreadsheetml/2006/main" xmlns:r="http://schemas.openxmlformats.org/officeDocument/2006/relationships">
  <dimension ref="A1:O10"/>
  <sheetViews>
    <sheetView workbookViewId="0">
      <selection activeCell="K13" sqref="K13"/>
    </sheetView>
  </sheetViews>
  <sheetFormatPr defaultRowHeight="33.75" customHeight="1"/>
  <cols>
    <col min="1" max="1" width="4.85546875" style="10" customWidth="1"/>
    <col min="2" max="2" width="3.140625" style="10" customWidth="1"/>
    <col min="3" max="3" width="32" style="10" customWidth="1"/>
    <col min="4" max="4" width="11.7109375" style="40" customWidth="1"/>
    <col min="5" max="5" width="9.5703125" style="40" customWidth="1"/>
    <col min="6" max="6" width="8.85546875" style="40" customWidth="1"/>
    <col min="7" max="7" width="11.140625" style="9" customWidth="1"/>
    <col min="8" max="10" width="10.140625" style="9" customWidth="1"/>
    <col min="11" max="11" width="24.28515625" style="10" customWidth="1"/>
    <col min="12" max="12" width="15.42578125" style="10" customWidth="1"/>
    <col min="13" max="16384" width="9.140625" style="10"/>
  </cols>
  <sheetData>
    <row r="1" spans="1:15" ht="21.75" customHeight="1">
      <c r="C1" s="107" t="s">
        <v>69</v>
      </c>
      <c r="D1" s="107"/>
      <c r="E1" s="107"/>
      <c r="F1" s="107"/>
      <c r="G1" s="107"/>
      <c r="H1" s="107"/>
      <c r="I1" s="107"/>
      <c r="J1" s="107"/>
      <c r="K1" s="107"/>
      <c r="L1" s="107"/>
    </row>
    <row r="2" spans="1:15" ht="18.75" customHeight="1"/>
    <row r="3" spans="1:15" ht="15.75" customHeight="1">
      <c r="C3" s="29">
        <v>43890</v>
      </c>
      <c r="D3" s="36"/>
      <c r="E3" s="36"/>
      <c r="L3" s="1" t="s">
        <v>7</v>
      </c>
    </row>
    <row r="4" spans="1:15" ht="33.75" customHeight="1">
      <c r="B4" s="115" t="s">
        <v>0</v>
      </c>
      <c r="C4" s="108" t="s">
        <v>1</v>
      </c>
      <c r="D4" s="108" t="s">
        <v>15</v>
      </c>
      <c r="E4" s="108" t="s">
        <v>18</v>
      </c>
      <c r="F4" s="108"/>
      <c r="G4" s="108" t="s">
        <v>5</v>
      </c>
      <c r="H4" s="108" t="s">
        <v>2</v>
      </c>
      <c r="I4" s="108" t="s">
        <v>65</v>
      </c>
      <c r="J4" s="108" t="s">
        <v>12</v>
      </c>
      <c r="K4" s="108" t="s">
        <v>3</v>
      </c>
      <c r="L4" s="108" t="s">
        <v>4</v>
      </c>
    </row>
    <row r="5" spans="1:15" ht="24.75" customHeight="1">
      <c r="B5" s="116"/>
      <c r="C5" s="108"/>
      <c r="D5" s="108"/>
      <c r="E5" s="57" t="s">
        <v>16</v>
      </c>
      <c r="F5" s="57" t="s">
        <v>17</v>
      </c>
      <c r="G5" s="108"/>
      <c r="H5" s="108"/>
      <c r="I5" s="108"/>
      <c r="J5" s="108"/>
      <c r="K5" s="108"/>
      <c r="L5" s="108"/>
    </row>
    <row r="6" spans="1:15" ht="31.5" customHeight="1">
      <c r="B6" s="60">
        <v>1</v>
      </c>
      <c r="C6" s="64" t="s">
        <v>53</v>
      </c>
      <c r="D6" s="63" t="s">
        <v>54</v>
      </c>
      <c r="E6" s="71">
        <v>2019</v>
      </c>
      <c r="F6" s="65">
        <v>2020</v>
      </c>
      <c r="G6" s="70">
        <v>175000</v>
      </c>
      <c r="H6" s="62">
        <v>150792.6</v>
      </c>
      <c r="I6" s="62">
        <v>35792.6</v>
      </c>
      <c r="J6" s="79">
        <v>35792.567000000003</v>
      </c>
      <c r="K6" s="41" t="s">
        <v>13</v>
      </c>
      <c r="L6" s="2" t="s">
        <v>20</v>
      </c>
      <c r="N6" s="15"/>
      <c r="O6" s="15"/>
    </row>
    <row r="7" spans="1:15" ht="17.25" customHeight="1">
      <c r="B7" s="56"/>
      <c r="C7" s="55" t="s">
        <v>6</v>
      </c>
      <c r="D7" s="55"/>
      <c r="E7" s="55"/>
      <c r="F7" s="57"/>
      <c r="G7" s="13">
        <f>SUM(G6:G6)</f>
        <v>175000</v>
      </c>
      <c r="H7" s="13">
        <f>SUM(H6:H6)</f>
        <v>150792.6</v>
      </c>
      <c r="I7" s="13">
        <f>SUM(I6:I6)</f>
        <v>35792.6</v>
      </c>
      <c r="J7" s="80">
        <f>SUM(J6:J6)</f>
        <v>35792.567000000003</v>
      </c>
      <c r="K7" s="3"/>
      <c r="L7" s="2"/>
    </row>
    <row r="8" spans="1:15" ht="17.25" customHeight="1">
      <c r="B8" s="4"/>
      <c r="C8" s="5"/>
      <c r="D8" s="5"/>
      <c r="E8" s="5"/>
      <c r="F8" s="11"/>
      <c r="G8" s="6"/>
      <c r="H8" s="6"/>
      <c r="I8" s="6"/>
      <c r="J8" s="59"/>
      <c r="K8" s="7"/>
      <c r="L8" s="8"/>
    </row>
    <row r="9" spans="1:15" ht="24.75" customHeight="1">
      <c r="J9" s="32"/>
      <c r="K9" s="44"/>
    </row>
    <row r="10" spans="1:15" ht="33.75" customHeight="1">
      <c r="A10" s="114" t="s">
        <v>10</v>
      </c>
      <c r="B10" s="114"/>
      <c r="C10" s="114"/>
      <c r="D10" s="114"/>
      <c r="E10" s="114"/>
      <c r="F10" s="114"/>
      <c r="G10" s="114"/>
      <c r="H10" s="114"/>
      <c r="I10" s="114"/>
      <c r="J10" s="114"/>
      <c r="K10" s="114"/>
      <c r="L10" s="114"/>
      <c r="M10" s="114"/>
    </row>
  </sheetData>
  <mergeCells count="12">
    <mergeCell ref="A10:M10"/>
    <mergeCell ref="C1:L1"/>
    <mergeCell ref="B4:B5"/>
    <mergeCell ref="C4:C5"/>
    <mergeCell ref="G4:G5"/>
    <mergeCell ref="H4:H5"/>
    <mergeCell ref="J4:J5"/>
    <mergeCell ref="K4:K5"/>
    <mergeCell ref="L4:L5"/>
    <mergeCell ref="D4:D5"/>
    <mergeCell ref="E4:F4"/>
    <mergeCell ref="I4:I5"/>
  </mergeCells>
  <pageMargins left="0.31496062992125984" right="0" top="1.1417322834645669" bottom="0.15748031496062992" header="0.31496062992125984" footer="0.31496062992125984"/>
  <pageSetup paperSize="9" scale="90" orientation="landscape" verticalDpi="0" r:id="rId1"/>
</worksheet>
</file>

<file path=xl/worksheets/sheet4.xml><?xml version="1.0" encoding="utf-8"?>
<worksheet xmlns="http://schemas.openxmlformats.org/spreadsheetml/2006/main" xmlns:r="http://schemas.openxmlformats.org/officeDocument/2006/relationships">
  <dimension ref="A1:O21"/>
  <sheetViews>
    <sheetView tabSelected="1" zoomScale="90" zoomScaleNormal="90" workbookViewId="0">
      <pane xSplit="4" ySplit="5" topLeftCell="E6" activePane="bottomRight" state="frozen"/>
      <selection pane="topRight" activeCell="E1" sqref="E1"/>
      <selection pane="bottomLeft" activeCell="A6" sqref="A6"/>
      <selection pane="bottomRight" activeCell="P11" sqref="P11"/>
    </sheetView>
  </sheetViews>
  <sheetFormatPr defaultRowHeight="33.75" customHeight="1"/>
  <cols>
    <col min="1" max="1" width="2.85546875" style="10" customWidth="1"/>
    <col min="2" max="2" width="3.140625" style="78" customWidth="1"/>
    <col min="3" max="3" width="31.7109375" style="10" customWidth="1"/>
    <col min="4" max="5" width="10.140625" style="40" customWidth="1"/>
    <col min="6" max="6" width="8.85546875" style="40" customWidth="1"/>
    <col min="7" max="7" width="12.140625" style="9" customWidth="1"/>
    <col min="8" max="8" width="11.85546875" style="9" customWidth="1"/>
    <col min="9" max="9" width="12.140625" style="9" customWidth="1"/>
    <col min="10" max="10" width="11.7109375" style="9" customWidth="1"/>
    <col min="11" max="11" width="28.7109375" style="9" customWidth="1"/>
    <col min="12" max="12" width="15.42578125" style="10" customWidth="1"/>
    <col min="13" max="14" width="9.140625" style="10"/>
    <col min="15" max="15" width="11" style="10" bestFit="1" customWidth="1"/>
    <col min="16" max="16384" width="9.140625" style="10"/>
  </cols>
  <sheetData>
    <row r="1" spans="1:15" ht="21.75" customHeight="1">
      <c r="C1" s="107" t="s">
        <v>70</v>
      </c>
      <c r="D1" s="107"/>
      <c r="E1" s="107"/>
      <c r="F1" s="107"/>
      <c r="G1" s="107"/>
      <c r="H1" s="107"/>
      <c r="I1" s="107"/>
      <c r="J1" s="107"/>
      <c r="K1" s="107"/>
      <c r="L1" s="107"/>
    </row>
    <row r="2" spans="1:15" ht="18.75" customHeight="1"/>
    <row r="3" spans="1:15" ht="15.75" customHeight="1">
      <c r="C3" s="29">
        <v>43890</v>
      </c>
      <c r="D3" s="36"/>
      <c r="E3" s="36"/>
      <c r="L3" s="1" t="s">
        <v>7</v>
      </c>
    </row>
    <row r="4" spans="1:15" ht="33.75" customHeight="1">
      <c r="B4" s="105" t="s">
        <v>0</v>
      </c>
      <c r="C4" s="108" t="s">
        <v>1</v>
      </c>
      <c r="D4" s="108" t="s">
        <v>15</v>
      </c>
      <c r="E4" s="108" t="s">
        <v>18</v>
      </c>
      <c r="F4" s="108"/>
      <c r="G4" s="108" t="s">
        <v>5</v>
      </c>
      <c r="H4" s="108" t="s">
        <v>2</v>
      </c>
      <c r="I4" s="108" t="s">
        <v>64</v>
      </c>
      <c r="J4" s="108" t="s">
        <v>12</v>
      </c>
      <c r="K4" s="108" t="s">
        <v>3</v>
      </c>
      <c r="L4" s="108" t="s">
        <v>4</v>
      </c>
    </row>
    <row r="5" spans="1:15" ht="24.75" customHeight="1">
      <c r="B5" s="105"/>
      <c r="C5" s="108"/>
      <c r="D5" s="108"/>
      <c r="E5" s="73" t="s">
        <v>16</v>
      </c>
      <c r="F5" s="73" t="s">
        <v>17</v>
      </c>
      <c r="G5" s="108"/>
      <c r="H5" s="108"/>
      <c r="I5" s="108"/>
      <c r="J5" s="108"/>
      <c r="K5" s="108"/>
      <c r="L5" s="108"/>
    </row>
    <row r="6" spans="1:15" ht="42" customHeight="1">
      <c r="B6" s="72">
        <v>1</v>
      </c>
      <c r="C6" s="50" t="s">
        <v>57</v>
      </c>
      <c r="D6" s="63" t="s">
        <v>60</v>
      </c>
      <c r="E6" s="63">
        <v>2019</v>
      </c>
      <c r="F6" s="77">
        <v>2020</v>
      </c>
      <c r="G6" s="70">
        <v>875000</v>
      </c>
      <c r="H6" s="70">
        <v>874000</v>
      </c>
      <c r="I6" s="70">
        <v>375000</v>
      </c>
      <c r="J6" s="90">
        <v>364478.45400000003</v>
      </c>
      <c r="K6" s="91" t="s">
        <v>13</v>
      </c>
      <c r="L6" s="2" t="s">
        <v>22</v>
      </c>
      <c r="O6" s="44"/>
    </row>
    <row r="7" spans="1:15" ht="42" customHeight="1">
      <c r="B7" s="72">
        <v>2</v>
      </c>
      <c r="C7" s="50" t="s">
        <v>59</v>
      </c>
      <c r="D7" s="63" t="s">
        <v>61</v>
      </c>
      <c r="E7" s="63">
        <v>2019</v>
      </c>
      <c r="F7" s="77">
        <v>2020</v>
      </c>
      <c r="G7" s="70">
        <v>1700000</v>
      </c>
      <c r="H7" s="70">
        <v>1595084.1</v>
      </c>
      <c r="I7" s="70">
        <v>850000</v>
      </c>
      <c r="J7" s="90">
        <f>452955.662+120394.843</f>
        <v>573350.505</v>
      </c>
      <c r="K7" s="91" t="s">
        <v>21</v>
      </c>
      <c r="L7" s="2" t="s">
        <v>58</v>
      </c>
    </row>
    <row r="8" spans="1:15" ht="42" customHeight="1">
      <c r="B8" s="72">
        <v>3</v>
      </c>
      <c r="C8" s="97" t="s">
        <v>88</v>
      </c>
      <c r="D8" s="67" t="s">
        <v>98</v>
      </c>
      <c r="E8" s="63">
        <v>2019</v>
      </c>
      <c r="F8" s="77">
        <v>2020</v>
      </c>
      <c r="G8" s="70">
        <v>1190800</v>
      </c>
      <c r="H8" s="69">
        <v>1170619.5</v>
      </c>
      <c r="I8" s="70">
        <v>666100</v>
      </c>
      <c r="J8" s="90">
        <v>627280.86699999997</v>
      </c>
      <c r="K8" s="91" t="s">
        <v>13</v>
      </c>
      <c r="L8" s="2" t="s">
        <v>84</v>
      </c>
    </row>
    <row r="9" spans="1:15" ht="42" customHeight="1">
      <c r="B9" s="72">
        <v>4</v>
      </c>
      <c r="C9" s="97" t="s">
        <v>89</v>
      </c>
      <c r="D9" s="98" t="s">
        <v>97</v>
      </c>
      <c r="E9" s="63">
        <v>2019</v>
      </c>
      <c r="F9" s="77">
        <v>2020</v>
      </c>
      <c r="G9" s="70">
        <v>1161000</v>
      </c>
      <c r="H9" s="69">
        <v>1148531.8999999999</v>
      </c>
      <c r="I9" s="70">
        <v>661000</v>
      </c>
      <c r="J9" s="90">
        <v>586763.88500000001</v>
      </c>
      <c r="K9" s="91" t="s">
        <v>13</v>
      </c>
      <c r="L9" s="2" t="s">
        <v>27</v>
      </c>
    </row>
    <row r="10" spans="1:15" ht="42" customHeight="1">
      <c r="B10" s="72">
        <v>5</v>
      </c>
      <c r="C10" s="97" t="s">
        <v>90</v>
      </c>
      <c r="D10" s="67" t="s">
        <v>96</v>
      </c>
      <c r="E10" s="63">
        <v>2019</v>
      </c>
      <c r="F10" s="77">
        <v>2020</v>
      </c>
      <c r="G10" s="70">
        <v>930000</v>
      </c>
      <c r="H10" s="69">
        <v>900043.5</v>
      </c>
      <c r="I10" s="70">
        <v>530000</v>
      </c>
      <c r="J10" s="90">
        <v>487195.84100000001</v>
      </c>
      <c r="K10" s="91" t="s">
        <v>13</v>
      </c>
      <c r="L10" s="2" t="s">
        <v>85</v>
      </c>
    </row>
    <row r="11" spans="1:15" ht="34.5" customHeight="1">
      <c r="B11" s="72">
        <v>6</v>
      </c>
      <c r="C11" s="97" t="s">
        <v>93</v>
      </c>
      <c r="D11" s="119" t="s">
        <v>92</v>
      </c>
      <c r="E11" s="119">
        <v>2019</v>
      </c>
      <c r="F11" s="121">
        <v>2020</v>
      </c>
      <c r="G11" s="117">
        <v>1400000</v>
      </c>
      <c r="H11" s="69">
        <f>1028033.3</f>
        <v>1028033.3</v>
      </c>
      <c r="I11" s="117">
        <v>600000</v>
      </c>
      <c r="J11" s="90">
        <v>426880.79</v>
      </c>
      <c r="K11" s="91" t="s">
        <v>13</v>
      </c>
      <c r="L11" s="2" t="s">
        <v>9</v>
      </c>
    </row>
    <row r="12" spans="1:15" ht="39" customHeight="1">
      <c r="B12" s="72">
        <v>7</v>
      </c>
      <c r="C12" s="97" t="s">
        <v>94</v>
      </c>
      <c r="D12" s="120"/>
      <c r="E12" s="120"/>
      <c r="F12" s="122"/>
      <c r="G12" s="118"/>
      <c r="H12" s="70">
        <v>348238.13900000002</v>
      </c>
      <c r="I12" s="118"/>
      <c r="J12" s="90">
        <v>138238.139</v>
      </c>
      <c r="K12" s="91" t="s">
        <v>13</v>
      </c>
      <c r="L12" s="2" t="s">
        <v>86</v>
      </c>
    </row>
    <row r="13" spans="1:15" ht="42" customHeight="1">
      <c r="B13" s="72">
        <v>8</v>
      </c>
      <c r="C13" s="97" t="s">
        <v>91</v>
      </c>
      <c r="D13" s="63" t="s">
        <v>95</v>
      </c>
      <c r="E13" s="63">
        <v>2019</v>
      </c>
      <c r="F13" s="77">
        <v>2020</v>
      </c>
      <c r="G13" s="70">
        <v>1190800</v>
      </c>
      <c r="H13" s="69">
        <v>1089470.8</v>
      </c>
      <c r="I13" s="70">
        <v>590800</v>
      </c>
      <c r="J13" s="90">
        <v>368629.13799999998</v>
      </c>
      <c r="K13" s="91" t="s">
        <v>21</v>
      </c>
      <c r="L13" s="2" t="s">
        <v>87</v>
      </c>
    </row>
    <row r="14" spans="1:15" ht="17.25" customHeight="1">
      <c r="B14" s="72"/>
      <c r="C14" s="63" t="s">
        <v>6</v>
      </c>
      <c r="D14" s="63"/>
      <c r="E14" s="63"/>
      <c r="F14" s="73"/>
      <c r="G14" s="13">
        <f>SUM(G6:G13)</f>
        <v>8447600</v>
      </c>
      <c r="H14" s="13">
        <f t="shared" ref="H14:I14" si="0">SUM(H6:H13)</f>
        <v>8154021.2390000001</v>
      </c>
      <c r="I14" s="13">
        <f t="shared" si="0"/>
        <v>4272900</v>
      </c>
      <c r="J14" s="80">
        <f>SUM(J6:J13)</f>
        <v>3572817.6189999999</v>
      </c>
      <c r="K14" s="18"/>
      <c r="L14" s="2"/>
    </row>
    <row r="15" spans="1:15" ht="17.25" customHeight="1">
      <c r="B15" s="4"/>
      <c r="C15" s="5"/>
      <c r="D15" s="5"/>
      <c r="E15" s="5"/>
      <c r="F15" s="11"/>
      <c r="G15" s="6"/>
      <c r="H15" s="6"/>
      <c r="I15" s="6"/>
      <c r="J15" s="6"/>
      <c r="K15" s="92"/>
      <c r="L15" s="8"/>
    </row>
    <row r="16" spans="1:15" ht="33.75" customHeight="1">
      <c r="A16" s="114" t="s">
        <v>11</v>
      </c>
      <c r="B16" s="114"/>
      <c r="C16" s="114"/>
      <c r="D16" s="114"/>
      <c r="E16" s="114"/>
      <c r="F16" s="114"/>
      <c r="G16" s="114"/>
      <c r="H16" s="114"/>
      <c r="I16" s="114"/>
      <c r="J16" s="114"/>
      <c r="K16" s="114"/>
      <c r="L16" s="114"/>
      <c r="M16" s="93"/>
    </row>
    <row r="17" spans="10:11" ht="33.75" customHeight="1">
      <c r="J17" s="94"/>
      <c r="K17" s="95"/>
    </row>
    <row r="18" spans="10:11" ht="33.75" customHeight="1">
      <c r="J18" s="94"/>
    </row>
    <row r="19" spans="10:11" ht="33.75" customHeight="1">
      <c r="J19" s="95"/>
    </row>
    <row r="20" spans="10:11" ht="33.75" customHeight="1">
      <c r="J20" s="94"/>
    </row>
    <row r="21" spans="10:11" ht="33.75" customHeight="1">
      <c r="J21" s="96"/>
    </row>
  </sheetData>
  <mergeCells count="17">
    <mergeCell ref="F11:F12"/>
    <mergeCell ref="G11:G12"/>
    <mergeCell ref="I11:I12"/>
    <mergeCell ref="A16:L16"/>
    <mergeCell ref="C1:L1"/>
    <mergeCell ref="B4:B5"/>
    <mergeCell ref="C4:C5"/>
    <mergeCell ref="G4:G5"/>
    <mergeCell ref="H4:H5"/>
    <mergeCell ref="J4:J5"/>
    <mergeCell ref="K4:K5"/>
    <mergeCell ref="L4:L5"/>
    <mergeCell ref="D4:D5"/>
    <mergeCell ref="E4:F4"/>
    <mergeCell ref="I4:I5"/>
    <mergeCell ref="D11:D12"/>
    <mergeCell ref="E11:E12"/>
  </mergeCells>
  <pageMargins left="0.11811023622047245" right="0" top="1.1417322834645669" bottom="0.15748031496062992" header="0.31496062992125984" footer="0.31496062992125984"/>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ОНТ</vt:lpstr>
      <vt:lpstr>ONHS</vt:lpstr>
      <vt:lpstr>ZSan</vt:lpstr>
      <vt:lpstr>UT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Bayarmaa</dc:creator>
  <cp:lastModifiedBy>Amgalanzaya</cp:lastModifiedBy>
  <cp:lastPrinted>2020-03-02T12:34:35Z</cp:lastPrinted>
  <dcterms:created xsi:type="dcterms:W3CDTF">2014-11-03T16:21:49Z</dcterms:created>
  <dcterms:modified xsi:type="dcterms:W3CDTF">2020-03-02T12:42:38Z</dcterms:modified>
</cp:coreProperties>
</file>