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435" windowWidth="19815" windowHeight="7650"/>
  </bookViews>
  <sheets>
    <sheet name="ОНТ" sheetId="2" r:id="rId1"/>
    <sheet name="UT" sheetId="3" r:id="rId2"/>
    <sheet name="ONHS" sheetId="4" r:id="rId3"/>
    <sheet name="ZSan" sheetId="5" r:id="rId4"/>
    <sheet name="Сангийн яам" sheetId="6" r:id="rId5"/>
    <sheet name="БХБЯ" sheetId="7" r:id="rId6"/>
    <sheet name="ХНХЯ" sheetId="8" r:id="rId7"/>
    <sheet name="БСШУСЯ" sheetId="9" r:id="rId8"/>
  </sheets>
  <calcPr calcId="125725"/>
</workbook>
</file>

<file path=xl/calcChain.xml><?xml version="1.0" encoding="utf-8"?>
<calcChain xmlns="http://schemas.openxmlformats.org/spreadsheetml/2006/main">
  <c r="F9" i="9"/>
  <c r="G9"/>
  <c r="E9"/>
  <c r="F12" i="6"/>
  <c r="G12"/>
  <c r="E12"/>
  <c r="H8" i="5"/>
  <c r="I8"/>
  <c r="J8"/>
  <c r="G8"/>
  <c r="H9" i="4"/>
  <c r="I9"/>
  <c r="J9"/>
  <c r="G9"/>
  <c r="H12" i="3"/>
  <c r="I12"/>
  <c r="J12"/>
  <c r="G12"/>
  <c r="H20" i="2"/>
  <c r="F20"/>
  <c r="G18"/>
  <c r="G20" s="1"/>
  <c r="J11" i="3"/>
  <c r="J6" i="4"/>
  <c r="J6" i="5"/>
  <c r="I11" i="2"/>
  <c r="J7" i="3" l="1"/>
  <c r="I5" i="2" l="1"/>
  <c r="I20" s="1"/>
  <c r="F8" i="7" l="1"/>
  <c r="G8"/>
  <c r="E8"/>
  <c r="G7" i="8" l="1"/>
  <c r="F7"/>
  <c r="E7"/>
</calcChain>
</file>

<file path=xl/sharedStrings.xml><?xml version="1.0" encoding="utf-8"?>
<sst xmlns="http://schemas.openxmlformats.org/spreadsheetml/2006/main" count="265" uniqueCount="118">
  <si>
    <t>№</t>
  </si>
  <si>
    <t>Төсөл, арга хэмжээний нэр</t>
  </si>
  <si>
    <t xml:space="preserve">  Гэрээний дүн   </t>
  </si>
  <si>
    <t>Ажлын гүйцэтгэл /үе шатны ажил тус бүрээр бодит гүйцэтгэл/</t>
  </si>
  <si>
    <t xml:space="preserve">Тендерт шалгарсан Гүйцэтгэгч </t>
  </si>
  <si>
    <t xml:space="preserve">Төсөвт өртөг </t>
  </si>
  <si>
    <t>Дүн</t>
  </si>
  <si>
    <t>/мян. төг/</t>
  </si>
  <si>
    <t>Ажил 100 % дууссан.</t>
  </si>
  <si>
    <t>Энержи парагон ХХК</t>
  </si>
  <si>
    <t>оооОооо</t>
  </si>
  <si>
    <t>Эн ди ти кей ХХК</t>
  </si>
  <si>
    <t>Дэлгэр баясах зам ХХК</t>
  </si>
  <si>
    <t>Наадмын талбайн автозогсоол шинээр хийх ажил</t>
  </si>
  <si>
    <t>oooOooo</t>
  </si>
  <si>
    <t>Олгосон санхүүжилт</t>
  </si>
  <si>
    <t>Ажил дууссан.</t>
  </si>
  <si>
    <t>Сайншанд сумын 4, 7-р багт Дугуйн зам, явган хүний зам барих ажил</t>
  </si>
  <si>
    <t>Чандмань-Илч ХХК</t>
  </si>
  <si>
    <t>Гэрээний дугаар</t>
  </si>
  <si>
    <t>Эхлэх</t>
  </si>
  <si>
    <t>Дуусах</t>
  </si>
  <si>
    <t>Хэрэгжүүлэх хугацаа</t>
  </si>
  <si>
    <t>УТ-НТШ-02/2018-02</t>
  </si>
  <si>
    <t>Чандмань Илч ХХК</t>
  </si>
  <si>
    <t>ОНХС-НТШ-02/2018</t>
  </si>
  <si>
    <t>Вокзалын 3 замын уулзвараас Наадмын талбайн төмөр замын гарам хүртэл 2.3 км авто замыг асфальт бетон хучилттай болгон шинэчлэх ажил.Сайншанд</t>
  </si>
  <si>
    <t>2019 онд санхүүжих</t>
  </si>
  <si>
    <t>2019 онд санхүүжих дүн</t>
  </si>
  <si>
    <t>/Мандах наран-3/ 260 айлын орон сууцны дэд бүтцийн ажил. Автозам, зогсоолын ажил</t>
  </si>
  <si>
    <t>Нийтийн эзэмшлийн орон сууцын байруудын дээвэр, гадна фасад, дулаалга, зоорийн болон гадна инженерийн шугам сүлжээний засвар /Дорноговь, Иххэт сум/</t>
  </si>
  <si>
    <t>Нийтлэг үйлчилгээний газарт Фургон автомашин авах</t>
  </si>
  <si>
    <t>Эрдэнэ сумын ЗДТГ-т фургон автомашин худалдан авах</t>
  </si>
  <si>
    <t>"Тохижилт-Сайншанд" хот тохижилтын газарт суудлын автомашин худалдан авах</t>
  </si>
  <si>
    <t>УАЗ мега ХХК</t>
  </si>
  <si>
    <t>Альянс трейд ХХК</t>
  </si>
  <si>
    <t>Тольт дэнлүү ХХК</t>
  </si>
  <si>
    <t>Соёлын төвийн  барилгын их засвар /Дорноговь, Алтанширээ сум/</t>
  </si>
  <si>
    <t>УТ-НТШ-01/2018</t>
  </si>
  <si>
    <t>ШГ-03/2019</t>
  </si>
  <si>
    <t>ШГ-01/2019</t>
  </si>
  <si>
    <t>ШГ-02/2019</t>
  </si>
  <si>
    <t>ШГ-20/2018</t>
  </si>
  <si>
    <t>ОНТХО-НТШ-04/2018</t>
  </si>
  <si>
    <t>Барилга байгууламж, их засварын ажлын нэр, хүчин чадал, байршил</t>
  </si>
  <si>
    <t>Эхлэх дуусах хугацаа</t>
  </si>
  <si>
    <t>Төсөвт өртөг</t>
  </si>
  <si>
    <t>Санхүүжилт /сая.төг/</t>
  </si>
  <si>
    <t>Ажлын гүйцэтгэл /үе шатны ажил тус бүрээр бодит гүйцэтгэл, хувийг бичнэ/</t>
  </si>
  <si>
    <t>Тендерт шалгарсан гүйцэтгэгч</t>
  </si>
  <si>
    <t>2018-2019</t>
  </si>
  <si>
    <t>Чандмань-Илч ОНӨ ХХК</t>
  </si>
  <si>
    <t>1. Тендер зарласан огноо                           2. Гэрээ байгуулсан огноо</t>
  </si>
  <si>
    <t>Хөгжлийн бэрхшээлтэй иргэд, ахмад, эмэгтэйчүүдийн хөгжлийн төвийн барилга /Дорноговь, Сайншанд сум/</t>
  </si>
  <si>
    <t>Сумын төвийн шинэчлэлт хөтөлбөрийг хэрэгжүүлэх, соёлын төвийн барилга /Дорноговь, Замын-Үүд сум/</t>
  </si>
  <si>
    <t>Гантулга трейд ХХК</t>
  </si>
  <si>
    <t xml:space="preserve">Цэцэрлэгийн барилга, 100 ор / Дорноговь, Сайншанд/ </t>
  </si>
  <si>
    <t>2018.03.23. 2018.06.14.</t>
  </si>
  <si>
    <t>2018.09.25. 2018.11.07.</t>
  </si>
  <si>
    <t>2018.06.19. 2018.08.06.</t>
  </si>
  <si>
    <t>2018.10.01. 2018.11.16.</t>
  </si>
  <si>
    <t xml:space="preserve">Улсын төсвийн хөрөнгө оруулалтаар Дорноговь аймагт баригдаж буй барилгын    </t>
  </si>
  <si>
    <t>2018.07.20 2018.08.29.</t>
  </si>
  <si>
    <t xml:space="preserve">Барилга хот байгуулалтын яамнаас эрх шилжүүлэн Дорноговь аймагт баригдаж буй барилгын    </t>
  </si>
  <si>
    <t xml:space="preserve">Хөдөлмөр нийгмийн хамгааллын яамнаас эрх шилжүүлэн Дорноговь аймагт баригдаж буй барилгын    </t>
  </si>
  <si>
    <t xml:space="preserve">БСШУСЯ-аас эрх шилжүүлэн Дорноговь аймагт баригдаж буй барилгын    </t>
  </si>
  <si>
    <t>Нийтийн тээврийн үйлчилгээнд бага оврын автобус худалдан авах /4ш*60000,0/</t>
  </si>
  <si>
    <t>Багийн Засаг дарга нарт мотоциколь авах</t>
  </si>
  <si>
    <t>Ди Өү сапплай ХХК</t>
  </si>
  <si>
    <t>Арвайн хурд ХХК</t>
  </si>
  <si>
    <t>ОНТХО-НТШ-10/2019</t>
  </si>
  <si>
    <t>Гэрээ байгуулж, урьдчилгаа олгосон.</t>
  </si>
  <si>
    <t>ХА-04/2019</t>
  </si>
  <si>
    <t xml:space="preserve">15 ш мотоциколийг хүлээлгэн өгсөн. </t>
  </si>
  <si>
    <t>УТ-НТШ-03/2018</t>
  </si>
  <si>
    <t>УТ-НТШ-06/2018</t>
  </si>
  <si>
    <t>УТ-А/01/2018</t>
  </si>
  <si>
    <t>Мэдээ гаргасан: ХОХБТХ-ийн ахлах мэргэжилтэн                                А.Амгаланзаяа   /99049259/</t>
  </si>
  <si>
    <t xml:space="preserve">  ОРОН НУТГИЙН  ТӨСВИЙН ХӨРӨНГӨ ОРУУЛАЛТЫН ГҮЙЦЭТГЭЛИЙН 2019 ОНЫ 04-Р САРЫН МЭДЭЭ</t>
  </si>
  <si>
    <t xml:space="preserve">  УЛСЫН ТӨСВИЙН ХӨРӨНГӨ ОРУУЛАЛТЫН ГҮЙЦЭТГЭЛИЙН 2019 ОНЫ 04-Р САРЫН МЭДЭЭ</t>
  </si>
  <si>
    <t xml:space="preserve">  ОРОН НУТГИЙН  ХӨГЖЛИЙН САНГИЙН ГҮЙЦЭТГЭЛИЙН 2019 ОНЫ 04-Р САРЫН МЭДЭЭ</t>
  </si>
  <si>
    <t xml:space="preserve">  ЗАМЫН САНГИЙН ГҮЙЦЭТГЭЛИЙН 2019 ОНЫ 04-Р САРЫН МЭДЭЭ</t>
  </si>
  <si>
    <t>ажлын гүйцэтгэл, санхүүжилтийн 04 дугаар сарын мэдээ</t>
  </si>
  <si>
    <t>Замын-Үүд сум дахь Тагнуулын газарт суудлын авто машин худалдан авах</t>
  </si>
  <si>
    <t>Тагнуулын газар автомашин худалдан авсан.</t>
  </si>
  <si>
    <t>Аймгийн Авто замын нэгдсэн бодлого төлөвлөлтийн баримт бичигт нэмэлт өөрчлөлт оруулах боловсруулах</t>
  </si>
  <si>
    <t>Онцгой байдлын газарт автомашин худалдан авах</t>
  </si>
  <si>
    <t>Дэбүхдэ ХХК</t>
  </si>
  <si>
    <t>Мэжик бонд ХХК</t>
  </si>
  <si>
    <t>Авто машиныг нийлүүлсэн.</t>
  </si>
  <si>
    <t>Бодлогын баримт бичгийг боловсруулсан.</t>
  </si>
  <si>
    <t>Сайншанд сумын гэрэлтүүлэг</t>
  </si>
  <si>
    <t>Хос хан хөхий ХХК</t>
  </si>
  <si>
    <t>Ажил эхлээд явж байна.</t>
  </si>
  <si>
    <t>6-р багийн Шинэ зууны гудамжны 28, 29-р орон сууцны гадна талыг дулаалж, дээвэр, фасадыг засварлах, үерийн усны далан суваг шуудуу хамт</t>
  </si>
  <si>
    <t>Авто машиныг бүгдийг худалдаж авсан.</t>
  </si>
  <si>
    <t>Замын ажил хийгдэж байна.</t>
  </si>
  <si>
    <t>Чандмань-Илч ОНӨХХК-ийн авто парк шинэчлэлт</t>
  </si>
  <si>
    <t>Сайншанд сумын 3-р баг төмөр замын гармаас цэнгэлдэх хүрээлэн хүртэлх 0,5 км зам барих</t>
  </si>
  <si>
    <t>Аймгийн ЗДТГ-ын их засвар</t>
  </si>
  <si>
    <t>Ажил хийгдэж байна.</t>
  </si>
  <si>
    <t>Эм ти эм жи ХХК</t>
  </si>
  <si>
    <t>Сургуулийн барилга, 320 суудал / Дорноговь, Сайншанд/</t>
  </si>
  <si>
    <t>Өгөөмөрөн шанд ХХК</t>
  </si>
  <si>
    <t>Улаанбадрах сумын төвлөрсөн шугам сүлжээний цэвэр усны шугамын угсралтын ажил</t>
  </si>
  <si>
    <t>Гом-Илч ХХК</t>
  </si>
  <si>
    <t>ОНТХО-НТШ-18/2019</t>
  </si>
  <si>
    <t>ОНХС-НТШ-02/2019</t>
  </si>
  <si>
    <t>ШГ-04/2019</t>
  </si>
  <si>
    <t>ОНТХО-НТШ-24/2019</t>
  </si>
  <si>
    <t>ОНТХО-ХА-02/2019</t>
  </si>
  <si>
    <t>Эрдэнэ суманд 6 бункертэй хогны машин худалдан авах</t>
  </si>
  <si>
    <t>ОНТХО-НТШ-17/2019</t>
  </si>
  <si>
    <t>ОНТ-НТШ-21/2019</t>
  </si>
  <si>
    <t>ШГ-25/2018</t>
  </si>
  <si>
    <t>ХО-Б/08/2019</t>
  </si>
  <si>
    <t>ЭМНМ ХХК</t>
  </si>
  <si>
    <t>2018.04.12.             2018.08.06.</t>
  </si>
</sst>
</file>

<file path=xl/styles.xml><?xml version="1.0" encoding="utf-8"?>
<styleSheet xmlns="http://schemas.openxmlformats.org/spreadsheetml/2006/main">
  <numFmts count="6">
    <numFmt numFmtId="164" formatCode="_(* #,##0.00_);_(* \(#,##0.00\);_(* &quot;-&quot;??_);_(@_)"/>
    <numFmt numFmtId="165" formatCode="0.0"/>
    <numFmt numFmtId="166" formatCode="_(* #,##0.0_);_(* \(#,##0.0\);_(* &quot;-&quot;??_);_(@_)"/>
    <numFmt numFmtId="167" formatCode="_(* #,##0.0_);_(* \(#,##0.0\);_(* &quot;-&quot;?_);_(@_)"/>
    <numFmt numFmtId="168" formatCode="#,##0.0"/>
    <numFmt numFmtId="169" formatCode="_-* #,##0.0_₮_-;\-* #,##0.0_₮_-;_-* &quot;-&quot;?_₮_-;_-@_-"/>
  </numFmts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Times New Roman"/>
      <family val="1"/>
    </font>
    <font>
      <sz val="10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rgb="FFFF0000"/>
      <name val="Times New Roman"/>
      <family val="1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9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20">
    <xf numFmtId="0" fontId="0" fillId="0" borderId="0" xfId="0"/>
    <xf numFmtId="0" fontId="3" fillId="0" borderId="0" xfId="0" applyFont="1" applyFill="1"/>
    <xf numFmtId="0" fontId="4" fillId="0" borderId="1" xfId="0" applyFont="1" applyBorder="1" applyAlignment="1">
      <alignment horizontal="left" vertical="center" wrapText="1"/>
    </xf>
    <xf numFmtId="165" fontId="3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166" fontId="5" fillId="0" borderId="0" xfId="1" applyNumberFormat="1" applyFont="1" applyBorder="1" applyAlignment="1">
      <alignment horizontal="center" vertical="center" wrapText="1"/>
    </xf>
    <xf numFmtId="165" fontId="3" fillId="0" borderId="0" xfId="0" applyNumberFormat="1" applyFont="1" applyFill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4" fillId="0" borderId="0" xfId="0" applyFont="1"/>
    <xf numFmtId="0" fontId="3" fillId="0" borderId="0" xfId="0" applyFont="1" applyFill="1" applyBorder="1" applyAlignment="1">
      <alignment horizontal="center" vertical="center" wrapText="1"/>
    </xf>
    <xf numFmtId="167" fontId="3" fillId="0" borderId="1" xfId="0" applyNumberFormat="1" applyFont="1" applyFill="1" applyBorder="1" applyAlignment="1">
      <alignment horizontal="right" vertical="center" wrapText="1"/>
    </xf>
    <xf numFmtId="167" fontId="4" fillId="0" borderId="1" xfId="1" applyNumberFormat="1" applyFont="1" applyBorder="1" applyAlignment="1">
      <alignment horizontal="center" vertical="center" wrapText="1"/>
    </xf>
    <xf numFmtId="167" fontId="5" fillId="0" borderId="1" xfId="1" applyNumberFormat="1" applyFont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6" fillId="0" borderId="0" xfId="0" applyFont="1"/>
    <xf numFmtId="0" fontId="3" fillId="0" borderId="0" xfId="0" applyFont="1"/>
    <xf numFmtId="0" fontId="2" fillId="0" borderId="0" xfId="0" applyFont="1"/>
    <xf numFmtId="165" fontId="3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167" fontId="3" fillId="0" borderId="1" xfId="1" applyNumberFormat="1" applyFont="1" applyBorder="1" applyAlignment="1">
      <alignment horizontal="right" vertical="center" wrapText="1"/>
    </xf>
    <xf numFmtId="167" fontId="3" fillId="0" borderId="1" xfId="0" applyNumberFormat="1" applyFont="1" applyBorder="1" applyAlignment="1">
      <alignment horizontal="right" vertical="center" wrapText="1"/>
    </xf>
    <xf numFmtId="167" fontId="2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67" fontId="3" fillId="0" borderId="0" xfId="0" applyNumberFormat="1" applyFont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7" fillId="0" borderId="0" xfId="0" applyFont="1" applyFill="1"/>
    <xf numFmtId="167" fontId="10" fillId="0" borderId="1" xfId="1" applyNumberFormat="1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166" fontId="10" fillId="0" borderId="0" xfId="1" applyNumberFormat="1" applyFont="1" applyBorder="1" applyAlignment="1">
      <alignment horizontal="center" vertical="center" wrapText="1"/>
    </xf>
    <xf numFmtId="0" fontId="8" fillId="0" borderId="0" xfId="0" applyFont="1" applyBorder="1" applyAlignment="1">
      <alignment horizontal="left" vertical="center" wrapText="1"/>
    </xf>
    <xf numFmtId="0" fontId="7" fillId="2" borderId="1" xfId="0" applyNumberFormat="1" applyFont="1" applyFill="1" applyBorder="1" applyAlignment="1">
      <alignment horizontal="justify" vertical="center" wrapText="1"/>
    </xf>
    <xf numFmtId="167" fontId="7" fillId="0" borderId="1" xfId="1" applyNumberFormat="1" applyFont="1" applyBorder="1" applyAlignment="1">
      <alignment horizontal="center" vertical="center" wrapText="1"/>
    </xf>
    <xf numFmtId="167" fontId="3" fillId="0" borderId="1" xfId="1" applyNumberFormat="1" applyFont="1" applyBorder="1" applyAlignment="1">
      <alignment horizontal="center" vertical="center" wrapText="1"/>
    </xf>
    <xf numFmtId="14" fontId="3" fillId="0" borderId="0" xfId="0" applyNumberFormat="1" applyFont="1" applyFill="1"/>
    <xf numFmtId="167" fontId="3" fillId="0" borderId="0" xfId="0" applyNumberFormat="1" applyFont="1" applyAlignment="1">
      <alignment horizontal="center" vertical="center"/>
    </xf>
    <xf numFmtId="168" fontId="8" fillId="0" borderId="0" xfId="0" applyNumberFormat="1" applyFont="1" applyAlignment="1">
      <alignment horizontal="center"/>
    </xf>
    <xf numFmtId="167" fontId="4" fillId="0" borderId="0" xfId="0" applyNumberFormat="1" applyFont="1" applyAlignment="1">
      <alignment horizontal="center"/>
    </xf>
    <xf numFmtId="168" fontId="5" fillId="0" borderId="1" xfId="0" applyNumberFormat="1" applyFont="1" applyBorder="1" applyAlignment="1">
      <alignment horizontal="right" vertical="center" wrapText="1"/>
    </xf>
    <xf numFmtId="167" fontId="8" fillId="0" borderId="0" xfId="0" applyNumberFormat="1" applyFont="1"/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Fill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center" vertical="center" wrapText="1"/>
    </xf>
    <xf numFmtId="1" fontId="7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14" fontId="7" fillId="0" borderId="0" xfId="0" applyNumberFormat="1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justify" vertical="center" wrapText="1"/>
    </xf>
    <xf numFmtId="167" fontId="7" fillId="0" borderId="1" xfId="0" applyNumberFormat="1" applyFont="1" applyFill="1" applyBorder="1" applyAlignment="1">
      <alignment vertical="center" wrapText="1"/>
    </xf>
    <xf numFmtId="169" fontId="3" fillId="0" borderId="0" xfId="0" applyNumberFormat="1" applyFont="1" applyAlignment="1">
      <alignment horizontal="center"/>
    </xf>
    <xf numFmtId="167" fontId="8" fillId="0" borderId="0" xfId="0" applyNumberFormat="1" applyFont="1" applyAlignment="1">
      <alignment horizontal="center"/>
    </xf>
    <xf numFmtId="169" fontId="4" fillId="0" borderId="0" xfId="0" applyNumberFormat="1" applyFont="1"/>
    <xf numFmtId="0" fontId="3" fillId="0" borderId="1" xfId="0" applyFont="1" applyFill="1" applyBorder="1" applyAlignment="1">
      <alignment horizontal="center" vertical="center" wrapText="1"/>
    </xf>
    <xf numFmtId="167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67" fontId="2" fillId="0" borderId="0" xfId="0" applyNumberFormat="1" applyFont="1" applyAlignment="1">
      <alignment horizontal="center" vertical="center"/>
    </xf>
    <xf numFmtId="166" fontId="7" fillId="0" borderId="1" xfId="1" applyNumberFormat="1" applyFont="1" applyFill="1" applyBorder="1" applyAlignment="1">
      <alignment horizontal="right" vertical="center" wrapText="1"/>
    </xf>
    <xf numFmtId="165" fontId="8" fillId="0" borderId="1" xfId="0" applyNumberFormat="1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165" fontId="4" fillId="0" borderId="1" xfId="0" applyNumberFormat="1" applyFont="1" applyBorder="1" applyAlignment="1">
      <alignment horizontal="center" vertical="center" wrapText="1"/>
    </xf>
    <xf numFmtId="9" fontId="4" fillId="0" borderId="1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9" fontId="3" fillId="0" borderId="1" xfId="0" applyNumberFormat="1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67" fontId="8" fillId="0" borderId="1" xfId="1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4" fillId="0" borderId="0" xfId="0" applyFont="1" applyAlignment="1">
      <alignment wrapText="1"/>
    </xf>
    <xf numFmtId="0" fontId="7" fillId="2" borderId="1" xfId="0" applyFont="1" applyFill="1" applyBorder="1" applyAlignment="1">
      <alignment horizontal="center" vertical="center" wrapText="1"/>
    </xf>
    <xf numFmtId="165" fontId="7" fillId="0" borderId="1" xfId="0" applyNumberFormat="1" applyFont="1" applyFill="1" applyBorder="1" applyAlignment="1">
      <alignment horizontal="center" vertical="center" wrapText="1"/>
    </xf>
    <xf numFmtId="165" fontId="7" fillId="0" borderId="0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167" fontId="8" fillId="0" borderId="1" xfId="1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11" fillId="0" borderId="1" xfId="0" applyFont="1" applyBorder="1" applyAlignment="1">
      <alignment vertical="center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Fill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9" fillId="0" borderId="0" xfId="0" applyFont="1" applyFill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167" fontId="8" fillId="0" borderId="1" xfId="1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5"/>
  <sheetViews>
    <sheetView tabSelected="1" workbookViewId="0">
      <pane xSplit="5" ySplit="4" topLeftCell="F17" activePane="bottomRight" state="frozen"/>
      <selection pane="topRight" activeCell="D1" sqref="D1"/>
      <selection pane="bottomLeft" activeCell="A6" sqref="A6"/>
      <selection pane="bottomRight" activeCell="P16" sqref="P16"/>
    </sheetView>
  </sheetViews>
  <sheetFormatPr defaultRowHeight="33.75" customHeight="1"/>
  <cols>
    <col min="1" max="1" width="3.140625" style="69" customWidth="1"/>
    <col min="2" max="2" width="32" style="19" customWidth="1"/>
    <col min="3" max="3" width="11.7109375" style="51" customWidth="1"/>
    <col min="4" max="5" width="9" style="51" customWidth="1"/>
    <col min="6" max="6" width="12" style="22" customWidth="1"/>
    <col min="7" max="7" width="12.140625" style="22" customWidth="1"/>
    <col min="8" max="9" width="11.140625" style="22" customWidth="1"/>
    <col min="10" max="10" width="31.85546875" style="22" customWidth="1"/>
    <col min="11" max="11" width="13.140625" style="22" customWidth="1"/>
    <col min="12" max="12" width="9.140625" style="19"/>
    <col min="13" max="13" width="10.28515625" style="69" customWidth="1"/>
    <col min="14" max="14" width="10" style="19" bestFit="1" customWidth="1"/>
    <col min="15" max="16384" width="9.140625" style="19"/>
  </cols>
  <sheetData>
    <row r="1" spans="1:13" ht="21.75" customHeight="1">
      <c r="B1" s="105" t="s">
        <v>78</v>
      </c>
      <c r="C1" s="105"/>
      <c r="D1" s="105"/>
      <c r="E1" s="105"/>
      <c r="F1" s="105"/>
      <c r="G1" s="105"/>
      <c r="H1" s="105"/>
      <c r="I1" s="105"/>
      <c r="J1" s="105"/>
      <c r="K1" s="105"/>
    </row>
    <row r="2" spans="1:13" ht="15.75" customHeight="1">
      <c r="B2" s="44">
        <v>43585</v>
      </c>
      <c r="C2" s="52"/>
      <c r="D2" s="52"/>
      <c r="K2" s="17" t="s">
        <v>7</v>
      </c>
    </row>
    <row r="3" spans="1:13" ht="33.75" customHeight="1">
      <c r="A3" s="106" t="s">
        <v>0</v>
      </c>
      <c r="B3" s="108" t="s">
        <v>1</v>
      </c>
      <c r="C3" s="108" t="s">
        <v>19</v>
      </c>
      <c r="D3" s="108" t="s">
        <v>22</v>
      </c>
      <c r="E3" s="108"/>
      <c r="F3" s="108" t="s">
        <v>5</v>
      </c>
      <c r="G3" s="108" t="s">
        <v>2</v>
      </c>
      <c r="H3" s="108" t="s">
        <v>27</v>
      </c>
      <c r="I3" s="108" t="s">
        <v>15</v>
      </c>
      <c r="J3" s="108" t="s">
        <v>3</v>
      </c>
      <c r="K3" s="108" t="s">
        <v>4</v>
      </c>
    </row>
    <row r="4" spans="1:13" ht="24.75" customHeight="1">
      <c r="A4" s="107"/>
      <c r="B4" s="108"/>
      <c r="C4" s="108"/>
      <c r="D4" s="78" t="s">
        <v>20</v>
      </c>
      <c r="E4" s="78" t="s">
        <v>21</v>
      </c>
      <c r="F4" s="108"/>
      <c r="G4" s="108"/>
      <c r="H4" s="108"/>
      <c r="I4" s="108"/>
      <c r="J4" s="108"/>
      <c r="K4" s="108"/>
    </row>
    <row r="5" spans="1:13" ht="63.75">
      <c r="A5" s="66">
        <v>1</v>
      </c>
      <c r="B5" s="24" t="s">
        <v>26</v>
      </c>
      <c r="C5" s="78" t="s">
        <v>43</v>
      </c>
      <c r="D5" s="23">
        <v>2018</v>
      </c>
      <c r="E5" s="53">
        <v>2019</v>
      </c>
      <c r="F5" s="26">
        <v>1141200</v>
      </c>
      <c r="G5" s="26">
        <v>1141123.3999999999</v>
      </c>
      <c r="H5" s="26">
        <v>741123.4</v>
      </c>
      <c r="I5" s="25">
        <f>400000+200000+121335.2</f>
        <v>721335.2</v>
      </c>
      <c r="J5" s="21" t="s">
        <v>8</v>
      </c>
      <c r="K5" s="23" t="s">
        <v>11</v>
      </c>
      <c r="M5" s="45"/>
    </row>
    <row r="6" spans="1:13" ht="37.5" customHeight="1">
      <c r="A6" s="66">
        <v>2</v>
      </c>
      <c r="B6" s="24" t="s">
        <v>17</v>
      </c>
      <c r="C6" s="23" t="s">
        <v>42</v>
      </c>
      <c r="D6" s="23">
        <v>2018</v>
      </c>
      <c r="E6" s="53">
        <v>2019</v>
      </c>
      <c r="F6" s="65">
        <v>180000</v>
      </c>
      <c r="G6" s="14">
        <v>179948.79999999999</v>
      </c>
      <c r="H6" s="26">
        <v>24948.799999999999</v>
      </c>
      <c r="I6" s="26">
        <v>24948.799999999999</v>
      </c>
      <c r="J6" s="21" t="s">
        <v>8</v>
      </c>
      <c r="K6" s="23" t="s">
        <v>12</v>
      </c>
      <c r="M6" s="45"/>
    </row>
    <row r="7" spans="1:13" ht="37.5" customHeight="1">
      <c r="A7" s="66">
        <v>3</v>
      </c>
      <c r="B7" s="75" t="s">
        <v>31</v>
      </c>
      <c r="C7" s="23" t="s">
        <v>41</v>
      </c>
      <c r="D7" s="23">
        <v>2019</v>
      </c>
      <c r="E7" s="53">
        <v>2019</v>
      </c>
      <c r="F7" s="14">
        <v>33000</v>
      </c>
      <c r="G7" s="14">
        <v>33000</v>
      </c>
      <c r="H7" s="14">
        <v>33000</v>
      </c>
      <c r="I7" s="26">
        <v>33000</v>
      </c>
      <c r="J7" s="21" t="s">
        <v>8</v>
      </c>
      <c r="K7" s="23" t="s">
        <v>34</v>
      </c>
      <c r="M7" s="45"/>
    </row>
    <row r="8" spans="1:13" ht="37.5" customHeight="1">
      <c r="A8" s="66">
        <v>4</v>
      </c>
      <c r="B8" s="74" t="s">
        <v>32</v>
      </c>
      <c r="C8" s="23" t="s">
        <v>40</v>
      </c>
      <c r="D8" s="23">
        <v>2019</v>
      </c>
      <c r="E8" s="53">
        <v>2019</v>
      </c>
      <c r="F8" s="14">
        <v>33000</v>
      </c>
      <c r="G8" s="14">
        <v>33000</v>
      </c>
      <c r="H8" s="14">
        <v>33000</v>
      </c>
      <c r="I8" s="26">
        <v>33000</v>
      </c>
      <c r="J8" s="21" t="s">
        <v>8</v>
      </c>
      <c r="K8" s="23" t="s">
        <v>34</v>
      </c>
      <c r="M8" s="45"/>
    </row>
    <row r="9" spans="1:13" ht="37.5" customHeight="1">
      <c r="A9" s="66">
        <v>5</v>
      </c>
      <c r="B9" s="76" t="s">
        <v>33</v>
      </c>
      <c r="C9" s="23" t="s">
        <v>39</v>
      </c>
      <c r="D9" s="23">
        <v>2019</v>
      </c>
      <c r="E9" s="53">
        <v>2019</v>
      </c>
      <c r="F9" s="14">
        <v>20000</v>
      </c>
      <c r="G9" s="14">
        <v>20000</v>
      </c>
      <c r="H9" s="14">
        <v>20000</v>
      </c>
      <c r="I9" s="26">
        <v>20000</v>
      </c>
      <c r="J9" s="21" t="s">
        <v>8</v>
      </c>
      <c r="K9" s="23" t="s">
        <v>35</v>
      </c>
      <c r="M9" s="45"/>
    </row>
    <row r="10" spans="1:13" ht="37.5" customHeight="1">
      <c r="A10" s="66">
        <v>6</v>
      </c>
      <c r="B10" s="74" t="s">
        <v>66</v>
      </c>
      <c r="C10" s="92" t="s">
        <v>70</v>
      </c>
      <c r="D10" s="23">
        <v>2019</v>
      </c>
      <c r="E10" s="53">
        <v>2019</v>
      </c>
      <c r="F10" s="14">
        <v>240000</v>
      </c>
      <c r="G10" s="14">
        <v>239540</v>
      </c>
      <c r="H10" s="14">
        <v>240000</v>
      </c>
      <c r="I10" s="26">
        <v>167678</v>
      </c>
      <c r="J10" s="21" t="s">
        <v>71</v>
      </c>
      <c r="K10" s="23" t="s">
        <v>68</v>
      </c>
      <c r="M10" s="45"/>
    </row>
    <row r="11" spans="1:13" ht="26.25" customHeight="1">
      <c r="A11" s="66">
        <v>7</v>
      </c>
      <c r="B11" s="75" t="s">
        <v>67</v>
      </c>
      <c r="C11" s="23" t="s">
        <v>72</v>
      </c>
      <c r="D11" s="23">
        <v>2019</v>
      </c>
      <c r="E11" s="53">
        <v>2019</v>
      </c>
      <c r="F11" s="14">
        <v>33000</v>
      </c>
      <c r="G11" s="14">
        <v>31500</v>
      </c>
      <c r="H11" s="14">
        <v>33000</v>
      </c>
      <c r="I11" s="26">
        <f>12600+18900</f>
        <v>31500</v>
      </c>
      <c r="J11" s="21" t="s">
        <v>73</v>
      </c>
      <c r="K11" s="23" t="s">
        <v>69</v>
      </c>
      <c r="M11" s="45"/>
    </row>
    <row r="12" spans="1:13" ht="26.25" customHeight="1">
      <c r="A12" s="66">
        <v>8</v>
      </c>
      <c r="B12" s="75" t="s">
        <v>83</v>
      </c>
      <c r="C12" s="23" t="s">
        <v>115</v>
      </c>
      <c r="D12" s="23">
        <v>2019</v>
      </c>
      <c r="E12" s="53">
        <v>2019</v>
      </c>
      <c r="F12" s="14">
        <v>13000</v>
      </c>
      <c r="G12" s="14">
        <v>13000</v>
      </c>
      <c r="H12" s="14">
        <v>13000</v>
      </c>
      <c r="I12" s="26">
        <v>13000</v>
      </c>
      <c r="J12" s="21" t="s">
        <v>84</v>
      </c>
      <c r="K12" s="23" t="s">
        <v>116</v>
      </c>
      <c r="M12" s="45"/>
    </row>
    <row r="13" spans="1:13" ht="38.25" customHeight="1">
      <c r="A13" s="66">
        <v>9</v>
      </c>
      <c r="B13" s="2" t="s">
        <v>85</v>
      </c>
      <c r="C13" s="23" t="s">
        <v>108</v>
      </c>
      <c r="D13" s="23">
        <v>2019</v>
      </c>
      <c r="E13" s="53">
        <v>2019</v>
      </c>
      <c r="F13" s="14">
        <v>9500</v>
      </c>
      <c r="G13" s="14">
        <v>9500</v>
      </c>
      <c r="H13" s="14">
        <v>9500</v>
      </c>
      <c r="I13" s="26">
        <v>9500</v>
      </c>
      <c r="J13" s="21" t="s">
        <v>90</v>
      </c>
      <c r="K13" s="23" t="s">
        <v>87</v>
      </c>
      <c r="M13" s="45"/>
    </row>
    <row r="14" spans="1:13" ht="26.25" customHeight="1">
      <c r="A14" s="66">
        <v>10</v>
      </c>
      <c r="B14" s="75" t="s">
        <v>86</v>
      </c>
      <c r="C14" s="23" t="s">
        <v>112</v>
      </c>
      <c r="D14" s="23">
        <v>2019</v>
      </c>
      <c r="E14" s="53">
        <v>2019</v>
      </c>
      <c r="F14" s="14">
        <v>60000</v>
      </c>
      <c r="G14" s="14">
        <v>59900</v>
      </c>
      <c r="H14" s="14">
        <v>60000</v>
      </c>
      <c r="I14" s="26">
        <v>59900</v>
      </c>
      <c r="J14" s="21" t="s">
        <v>89</v>
      </c>
      <c r="K14" s="23" t="s">
        <v>88</v>
      </c>
      <c r="M14" s="45"/>
    </row>
    <row r="15" spans="1:13" ht="26.25" customHeight="1">
      <c r="A15" s="66">
        <v>11</v>
      </c>
      <c r="B15" s="75" t="s">
        <v>111</v>
      </c>
      <c r="C15" s="23" t="s">
        <v>110</v>
      </c>
      <c r="D15" s="23">
        <v>2019</v>
      </c>
      <c r="E15" s="53">
        <v>2019</v>
      </c>
      <c r="F15" s="14">
        <v>50000</v>
      </c>
      <c r="G15" s="14">
        <v>50000</v>
      </c>
      <c r="H15" s="14">
        <v>50000</v>
      </c>
      <c r="I15" s="26">
        <v>50000</v>
      </c>
      <c r="J15" s="21" t="s">
        <v>89</v>
      </c>
      <c r="K15" s="23" t="s">
        <v>35</v>
      </c>
      <c r="M15" s="45"/>
    </row>
    <row r="16" spans="1:13" ht="26.25" customHeight="1">
      <c r="A16" s="66">
        <v>12</v>
      </c>
      <c r="B16" s="74" t="s">
        <v>97</v>
      </c>
      <c r="C16" s="23" t="s">
        <v>40</v>
      </c>
      <c r="D16" s="23">
        <v>2019</v>
      </c>
      <c r="E16" s="53">
        <v>2019</v>
      </c>
      <c r="F16" s="14">
        <v>250000</v>
      </c>
      <c r="G16" s="14">
        <v>249983</v>
      </c>
      <c r="H16" s="14">
        <v>250000</v>
      </c>
      <c r="I16" s="26">
        <v>100000</v>
      </c>
      <c r="J16" s="21" t="s">
        <v>95</v>
      </c>
      <c r="K16" s="23" t="s">
        <v>18</v>
      </c>
      <c r="M16" s="45"/>
    </row>
    <row r="17" spans="1:13" ht="38.25" customHeight="1">
      <c r="A17" s="66">
        <v>13</v>
      </c>
      <c r="B17" s="2" t="s">
        <v>98</v>
      </c>
      <c r="C17" s="23" t="s">
        <v>109</v>
      </c>
      <c r="D17" s="23">
        <v>2018</v>
      </c>
      <c r="E17" s="53">
        <v>2019</v>
      </c>
      <c r="F17" s="14">
        <v>300000</v>
      </c>
      <c r="G17" s="14">
        <v>299518</v>
      </c>
      <c r="H17" s="14">
        <v>300000</v>
      </c>
      <c r="I17" s="26">
        <v>200000</v>
      </c>
      <c r="J17" s="21" t="s">
        <v>96</v>
      </c>
      <c r="K17" s="23" t="s">
        <v>12</v>
      </c>
      <c r="M17" s="45"/>
    </row>
    <row r="18" spans="1:13" ht="29.25" customHeight="1">
      <c r="A18" s="66">
        <v>14</v>
      </c>
      <c r="B18" s="101" t="s">
        <v>99</v>
      </c>
      <c r="C18" s="23" t="s">
        <v>106</v>
      </c>
      <c r="D18" s="23">
        <v>2019</v>
      </c>
      <c r="E18" s="53">
        <v>2019</v>
      </c>
      <c r="F18" s="14">
        <v>110500</v>
      </c>
      <c r="G18" s="14">
        <f>104029.5+14176.3</f>
        <v>118205.8</v>
      </c>
      <c r="H18" s="14">
        <v>110500</v>
      </c>
      <c r="I18" s="26">
        <v>41611.800000000003</v>
      </c>
      <c r="J18" s="21" t="s">
        <v>100</v>
      </c>
      <c r="K18" s="23" t="s">
        <v>101</v>
      </c>
      <c r="M18" s="45"/>
    </row>
    <row r="19" spans="1:13" ht="29.25" customHeight="1">
      <c r="A19" s="66">
        <v>15</v>
      </c>
      <c r="B19" s="24" t="s">
        <v>104</v>
      </c>
      <c r="C19" s="23" t="s">
        <v>113</v>
      </c>
      <c r="D19" s="23">
        <v>2019</v>
      </c>
      <c r="E19" s="53">
        <v>2019</v>
      </c>
      <c r="F19" s="14">
        <v>789000</v>
      </c>
      <c r="G19" s="14">
        <v>720253.3</v>
      </c>
      <c r="H19" s="14">
        <v>789000</v>
      </c>
      <c r="I19" s="26">
        <v>80000</v>
      </c>
      <c r="J19" s="21" t="s">
        <v>100</v>
      </c>
      <c r="K19" s="23" t="s">
        <v>105</v>
      </c>
      <c r="M19" s="45"/>
    </row>
    <row r="20" spans="1:13" s="20" customFormat="1" ht="24.75" customHeight="1">
      <c r="A20" s="104" t="s">
        <v>6</v>
      </c>
      <c r="B20" s="104"/>
      <c r="C20" s="28"/>
      <c r="D20" s="28"/>
      <c r="E20" s="28"/>
      <c r="F20" s="27">
        <f>SUM(F5:F19)</f>
        <v>3262200</v>
      </c>
      <c r="G20" s="27">
        <f t="shared" ref="G20:I20" si="0">SUM(G5:G19)</f>
        <v>3198472.3</v>
      </c>
      <c r="H20" s="27">
        <f t="shared" si="0"/>
        <v>2707072.2</v>
      </c>
      <c r="I20" s="27">
        <f t="shared" si="0"/>
        <v>1585473.8</v>
      </c>
      <c r="J20" s="28"/>
      <c r="K20" s="28"/>
      <c r="M20" s="70"/>
    </row>
    <row r="21" spans="1:13" ht="33.75" customHeight="1">
      <c r="I21" s="30"/>
    </row>
    <row r="22" spans="1:13" ht="33.75" customHeight="1">
      <c r="A22" s="103" t="s">
        <v>14</v>
      </c>
      <c r="B22" s="103"/>
      <c r="C22" s="103"/>
      <c r="D22" s="103"/>
      <c r="E22" s="103"/>
      <c r="F22" s="103"/>
      <c r="G22" s="103"/>
      <c r="H22" s="103"/>
      <c r="I22" s="103"/>
      <c r="J22" s="103"/>
      <c r="K22" s="103"/>
    </row>
    <row r="23" spans="1:13" ht="33.75" customHeight="1">
      <c r="I23" s="30"/>
    </row>
    <row r="24" spans="1:13" ht="33.75" customHeight="1">
      <c r="I24" s="61"/>
    </row>
    <row r="25" spans="1:13" ht="33.75" customHeight="1">
      <c r="I25" s="61"/>
    </row>
  </sheetData>
  <mergeCells count="13">
    <mergeCell ref="A22:K22"/>
    <mergeCell ref="A20:B20"/>
    <mergeCell ref="B1:K1"/>
    <mergeCell ref="A3:A4"/>
    <mergeCell ref="B3:B4"/>
    <mergeCell ref="F3:F4"/>
    <mergeCell ref="G3:G4"/>
    <mergeCell ref="I3:I4"/>
    <mergeCell ref="J3:J4"/>
    <mergeCell ref="K3:K4"/>
    <mergeCell ref="H3:H4"/>
    <mergeCell ref="C3:C4"/>
    <mergeCell ref="D3:E3"/>
  </mergeCells>
  <pageMargins left="0.19685039370078741" right="0" top="0" bottom="0" header="0.31496062992125984" footer="0.31496062992125984"/>
  <pageSetup paperSize="9" scale="9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7"/>
  <sheetViews>
    <sheetView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L11" sqref="L11"/>
    </sheetView>
  </sheetViews>
  <sheetFormatPr defaultRowHeight="33.75" customHeight="1"/>
  <cols>
    <col min="1" max="1" width="2.85546875" style="31" customWidth="1"/>
    <col min="2" max="2" width="3.140625" style="32" customWidth="1"/>
    <col min="3" max="3" width="31.7109375" style="31" customWidth="1"/>
    <col min="4" max="5" width="10.140625" style="55" customWidth="1"/>
    <col min="6" max="6" width="8.85546875" style="55" customWidth="1"/>
    <col min="7" max="7" width="12.140625" style="33" customWidth="1"/>
    <col min="8" max="8" width="11.85546875" style="33" customWidth="1"/>
    <col min="9" max="9" width="11.28515625" style="33" customWidth="1"/>
    <col min="10" max="10" width="11.5703125" style="33" customWidth="1"/>
    <col min="11" max="11" width="29.85546875" style="33" customWidth="1"/>
    <col min="12" max="12" width="15.42578125" style="31" customWidth="1"/>
    <col min="13" max="16384" width="9.140625" style="31"/>
  </cols>
  <sheetData>
    <row r="1" spans="1:13" ht="21.75" customHeight="1">
      <c r="C1" s="110" t="s">
        <v>79</v>
      </c>
      <c r="D1" s="110"/>
      <c r="E1" s="110"/>
      <c r="F1" s="110"/>
      <c r="G1" s="110"/>
      <c r="H1" s="110"/>
      <c r="I1" s="110"/>
      <c r="J1" s="110"/>
      <c r="K1" s="110"/>
      <c r="L1" s="110"/>
    </row>
    <row r="2" spans="1:13" ht="18.75" customHeight="1"/>
    <row r="3" spans="1:13" ht="15.75" customHeight="1">
      <c r="C3" s="44">
        <v>43585</v>
      </c>
      <c r="D3" s="56"/>
      <c r="E3" s="56"/>
      <c r="L3" s="34" t="s">
        <v>7</v>
      </c>
    </row>
    <row r="4" spans="1:13" ht="33.75" customHeight="1">
      <c r="B4" s="111" t="s">
        <v>0</v>
      </c>
      <c r="C4" s="112" t="s">
        <v>1</v>
      </c>
      <c r="D4" s="112" t="s">
        <v>19</v>
      </c>
      <c r="E4" s="112" t="s">
        <v>22</v>
      </c>
      <c r="F4" s="112"/>
      <c r="G4" s="112" t="s">
        <v>5</v>
      </c>
      <c r="H4" s="112" t="s">
        <v>2</v>
      </c>
      <c r="I4" s="112" t="s">
        <v>27</v>
      </c>
      <c r="J4" s="112" t="s">
        <v>15</v>
      </c>
      <c r="K4" s="112" t="s">
        <v>3</v>
      </c>
      <c r="L4" s="112" t="s">
        <v>4</v>
      </c>
    </row>
    <row r="5" spans="1:13" ht="24.75" customHeight="1">
      <c r="B5" s="111"/>
      <c r="C5" s="112"/>
      <c r="D5" s="112"/>
      <c r="E5" s="89" t="s">
        <v>20</v>
      </c>
      <c r="F5" s="89" t="s">
        <v>21</v>
      </c>
      <c r="G5" s="112"/>
      <c r="H5" s="112"/>
      <c r="I5" s="112"/>
      <c r="J5" s="112"/>
      <c r="K5" s="112"/>
      <c r="L5" s="112"/>
    </row>
    <row r="6" spans="1:13" ht="67.5" customHeight="1">
      <c r="B6" s="100">
        <v>1</v>
      </c>
      <c r="C6" s="77" t="s">
        <v>30</v>
      </c>
      <c r="D6" s="67" t="s">
        <v>23</v>
      </c>
      <c r="E6" s="67">
        <v>2018</v>
      </c>
      <c r="F6" s="54">
        <v>2019</v>
      </c>
      <c r="G6" s="90">
        <v>1600000</v>
      </c>
      <c r="H6" s="90">
        <v>889842.8</v>
      </c>
      <c r="I6" s="90">
        <v>1300000</v>
      </c>
      <c r="J6" s="42">
        <v>889000</v>
      </c>
      <c r="K6" s="93" t="s">
        <v>16</v>
      </c>
      <c r="L6" s="91" t="s">
        <v>18</v>
      </c>
    </row>
    <row r="7" spans="1:13" ht="42" customHeight="1">
      <c r="B7" s="100">
        <v>2</v>
      </c>
      <c r="C7" s="77" t="s">
        <v>37</v>
      </c>
      <c r="D7" s="96" t="s">
        <v>38</v>
      </c>
      <c r="E7" s="67">
        <v>2018</v>
      </c>
      <c r="F7" s="54">
        <v>2019</v>
      </c>
      <c r="G7" s="90">
        <v>142200</v>
      </c>
      <c r="H7" s="90">
        <v>137563.5</v>
      </c>
      <c r="I7" s="90">
        <v>42200</v>
      </c>
      <c r="J7" s="42">
        <f>36629.8+933.6</f>
        <v>37563.4</v>
      </c>
      <c r="K7" s="93" t="s">
        <v>16</v>
      </c>
      <c r="L7" s="91" t="s">
        <v>36</v>
      </c>
    </row>
    <row r="8" spans="1:13" ht="42" customHeight="1">
      <c r="B8" s="100">
        <v>3</v>
      </c>
      <c r="C8" s="75" t="s">
        <v>53</v>
      </c>
      <c r="D8" s="96" t="s">
        <v>75</v>
      </c>
      <c r="E8" s="67">
        <v>2018</v>
      </c>
      <c r="F8" s="54">
        <v>2019</v>
      </c>
      <c r="G8" s="90">
        <v>3200000</v>
      </c>
      <c r="H8" s="90">
        <v>2900000</v>
      </c>
      <c r="I8" s="90">
        <v>2200000</v>
      </c>
      <c r="J8" s="42">
        <v>1400000</v>
      </c>
      <c r="K8" s="93" t="s">
        <v>16</v>
      </c>
      <c r="L8" s="91" t="s">
        <v>55</v>
      </c>
    </row>
    <row r="9" spans="1:13" ht="53.25" customHeight="1">
      <c r="B9" s="100">
        <v>4</v>
      </c>
      <c r="C9" s="75" t="s">
        <v>54</v>
      </c>
      <c r="D9" s="67" t="s">
        <v>76</v>
      </c>
      <c r="E9" s="67">
        <v>2018</v>
      </c>
      <c r="F9" s="54">
        <v>2019</v>
      </c>
      <c r="G9" s="90">
        <v>3084900</v>
      </c>
      <c r="H9" s="90">
        <v>3084900</v>
      </c>
      <c r="I9" s="90">
        <v>2484900</v>
      </c>
      <c r="J9" s="42">
        <v>1976402.8</v>
      </c>
      <c r="K9" s="93" t="s">
        <v>16</v>
      </c>
      <c r="L9" s="91" t="s">
        <v>55</v>
      </c>
    </row>
    <row r="10" spans="1:13" ht="42" customHeight="1">
      <c r="B10" s="100">
        <v>5</v>
      </c>
      <c r="C10" s="75" t="s">
        <v>56</v>
      </c>
      <c r="D10" s="96" t="s">
        <v>74</v>
      </c>
      <c r="E10" s="67">
        <v>2018</v>
      </c>
      <c r="F10" s="54">
        <v>2019</v>
      </c>
      <c r="G10" s="90">
        <v>962500</v>
      </c>
      <c r="H10" s="90">
        <v>960000</v>
      </c>
      <c r="I10" s="90">
        <v>512500</v>
      </c>
      <c r="J10" s="42">
        <v>510000</v>
      </c>
      <c r="K10" s="93" t="s">
        <v>16</v>
      </c>
      <c r="L10" s="91" t="s">
        <v>55</v>
      </c>
    </row>
    <row r="11" spans="1:13" ht="42" customHeight="1">
      <c r="B11" s="100">
        <v>6</v>
      </c>
      <c r="C11" s="102" t="s">
        <v>102</v>
      </c>
      <c r="D11" s="96" t="s">
        <v>114</v>
      </c>
      <c r="E11" s="67">
        <v>2018</v>
      </c>
      <c r="F11" s="54">
        <v>2019</v>
      </c>
      <c r="G11" s="98">
        <v>2700000</v>
      </c>
      <c r="H11" s="98">
        <v>2099500</v>
      </c>
      <c r="I11" s="98">
        <v>2000000</v>
      </c>
      <c r="J11" s="42">
        <f>985197.5+12137.2+5201.6</f>
        <v>1002536.2999999999</v>
      </c>
      <c r="K11" s="93" t="s">
        <v>100</v>
      </c>
      <c r="L11" s="99" t="s">
        <v>103</v>
      </c>
    </row>
    <row r="12" spans="1:13" ht="17.25" customHeight="1">
      <c r="B12" s="100"/>
      <c r="C12" s="67" t="s">
        <v>6</v>
      </c>
      <c r="D12" s="67"/>
      <c r="E12" s="67"/>
      <c r="F12" s="89"/>
      <c r="G12" s="35">
        <f>SUM(G6:G11)</f>
        <v>11689600</v>
      </c>
      <c r="H12" s="35">
        <f t="shared" ref="H12:J12" si="0">SUM(H6:H11)</f>
        <v>10071806.300000001</v>
      </c>
      <c r="I12" s="35">
        <f t="shared" si="0"/>
        <v>8539600</v>
      </c>
      <c r="J12" s="35">
        <f t="shared" si="0"/>
        <v>5815502.5</v>
      </c>
      <c r="K12" s="94"/>
      <c r="L12" s="91"/>
    </row>
    <row r="13" spans="1:13" ht="17.25" customHeight="1">
      <c r="B13" s="36"/>
      <c r="C13" s="37"/>
      <c r="D13" s="37"/>
      <c r="E13" s="37"/>
      <c r="F13" s="38"/>
      <c r="G13" s="39"/>
      <c r="H13" s="39"/>
      <c r="I13" s="39"/>
      <c r="J13" s="39"/>
      <c r="K13" s="95"/>
      <c r="L13" s="40"/>
    </row>
    <row r="14" spans="1:13" ht="33.75" customHeight="1">
      <c r="A14" s="109" t="s">
        <v>14</v>
      </c>
      <c r="B14" s="109"/>
      <c r="C14" s="109"/>
      <c r="D14" s="109"/>
      <c r="E14" s="109"/>
      <c r="F14" s="109"/>
      <c r="G14" s="109"/>
      <c r="H14" s="109"/>
      <c r="I14" s="109"/>
      <c r="J14" s="109"/>
      <c r="K14" s="109"/>
      <c r="L14" s="109"/>
      <c r="M14" s="109"/>
    </row>
    <row r="16" spans="1:13" ht="33.75" customHeight="1">
      <c r="J16" s="62"/>
    </row>
    <row r="17" spans="10:10" ht="33.75" customHeight="1">
      <c r="J17" s="62"/>
    </row>
  </sheetData>
  <mergeCells count="12">
    <mergeCell ref="A14:M14"/>
    <mergeCell ref="C1:L1"/>
    <mergeCell ref="B4:B5"/>
    <mergeCell ref="C4:C5"/>
    <mergeCell ref="G4:G5"/>
    <mergeCell ref="H4:H5"/>
    <mergeCell ref="J4:J5"/>
    <mergeCell ref="K4:K5"/>
    <mergeCell ref="L4:L5"/>
    <mergeCell ref="D4:D5"/>
    <mergeCell ref="E4:F4"/>
    <mergeCell ref="I4:I5"/>
  </mergeCells>
  <pageMargins left="0.11811023622047245" right="0" top="0.55118110236220474" bottom="0.55118110236220474" header="0.31496062992125984" footer="0.31496062992125984"/>
  <pageSetup paperSize="9" scale="9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N14"/>
  <sheetViews>
    <sheetView workbookViewId="0">
      <selection activeCell="I6" sqref="I6:I8"/>
    </sheetView>
  </sheetViews>
  <sheetFormatPr defaultRowHeight="33.75" customHeight="1"/>
  <cols>
    <col min="1" max="1" width="2" style="31" customWidth="1"/>
    <col min="2" max="2" width="3.140625" style="32" customWidth="1"/>
    <col min="3" max="3" width="30.28515625" style="31" customWidth="1"/>
    <col min="4" max="5" width="11.28515625" style="55" customWidth="1"/>
    <col min="6" max="6" width="8.85546875" style="55" customWidth="1"/>
    <col min="7" max="7" width="10.42578125" style="33" customWidth="1"/>
    <col min="8" max="9" width="11.28515625" style="33" customWidth="1"/>
    <col min="10" max="10" width="11.5703125" style="33" customWidth="1"/>
    <col min="11" max="11" width="30" style="31" customWidth="1"/>
    <col min="12" max="12" width="15.42578125" style="31" customWidth="1"/>
    <col min="13" max="13" width="9.140625" style="31"/>
    <col min="14" max="14" width="10" style="31" bestFit="1" customWidth="1"/>
    <col min="15" max="16384" width="9.140625" style="31"/>
  </cols>
  <sheetData>
    <row r="1" spans="1:14" ht="21.75" customHeight="1">
      <c r="C1" s="110" t="s">
        <v>80</v>
      </c>
      <c r="D1" s="110"/>
      <c r="E1" s="110"/>
      <c r="F1" s="110"/>
      <c r="G1" s="110"/>
      <c r="H1" s="110"/>
      <c r="I1" s="110"/>
      <c r="J1" s="110"/>
      <c r="K1" s="110"/>
      <c r="L1" s="110"/>
    </row>
    <row r="2" spans="1:14" ht="18.75" customHeight="1"/>
    <row r="3" spans="1:14" ht="15.75" customHeight="1">
      <c r="C3" s="44">
        <v>43585</v>
      </c>
      <c r="D3" s="56"/>
      <c r="E3" s="56"/>
      <c r="L3" s="34" t="s">
        <v>7</v>
      </c>
    </row>
    <row r="4" spans="1:14" ht="33.75" customHeight="1">
      <c r="B4" s="111" t="s">
        <v>0</v>
      </c>
      <c r="C4" s="112" t="s">
        <v>1</v>
      </c>
      <c r="D4" s="108" t="s">
        <v>19</v>
      </c>
      <c r="E4" s="108" t="s">
        <v>22</v>
      </c>
      <c r="F4" s="108"/>
      <c r="G4" s="112" t="s">
        <v>5</v>
      </c>
      <c r="H4" s="112" t="s">
        <v>2</v>
      </c>
      <c r="I4" s="112" t="s">
        <v>27</v>
      </c>
      <c r="J4" s="108" t="s">
        <v>15</v>
      </c>
      <c r="K4" s="112" t="s">
        <v>3</v>
      </c>
      <c r="L4" s="112" t="s">
        <v>4</v>
      </c>
    </row>
    <row r="5" spans="1:14" ht="24.75" customHeight="1">
      <c r="B5" s="111"/>
      <c r="C5" s="112"/>
      <c r="D5" s="108"/>
      <c r="E5" s="64" t="s">
        <v>20</v>
      </c>
      <c r="F5" s="64" t="s">
        <v>21</v>
      </c>
      <c r="G5" s="112"/>
      <c r="H5" s="112"/>
      <c r="I5" s="112"/>
      <c r="J5" s="108"/>
      <c r="K5" s="112"/>
      <c r="L5" s="112"/>
    </row>
    <row r="6" spans="1:14" ht="42" customHeight="1">
      <c r="B6" s="111">
        <v>1</v>
      </c>
      <c r="C6" s="114" t="s">
        <v>29</v>
      </c>
      <c r="D6" s="67" t="s">
        <v>25</v>
      </c>
      <c r="E6" s="67">
        <v>2018</v>
      </c>
      <c r="F6" s="54">
        <v>2019</v>
      </c>
      <c r="G6" s="113">
        <v>1334113</v>
      </c>
      <c r="H6" s="60">
        <v>1091891.8</v>
      </c>
      <c r="I6" s="71">
        <v>771891.8</v>
      </c>
      <c r="J6" s="72">
        <f>48393+100000+150000+150000</f>
        <v>448393</v>
      </c>
      <c r="K6" s="41" t="s">
        <v>8</v>
      </c>
      <c r="L6" s="67" t="s">
        <v>24</v>
      </c>
      <c r="N6" s="49"/>
    </row>
    <row r="7" spans="1:14" ht="42" customHeight="1">
      <c r="B7" s="111"/>
      <c r="C7" s="114"/>
      <c r="D7" s="67" t="s">
        <v>25</v>
      </c>
      <c r="E7" s="67">
        <v>2018</v>
      </c>
      <c r="F7" s="54">
        <v>2019</v>
      </c>
      <c r="G7" s="113"/>
      <c r="H7" s="60">
        <v>242221.2</v>
      </c>
      <c r="I7" s="71">
        <v>112055.2</v>
      </c>
      <c r="J7" s="73">
        <v>112055.2</v>
      </c>
      <c r="K7" s="41" t="s">
        <v>8</v>
      </c>
      <c r="L7" s="67" t="s">
        <v>9</v>
      </c>
      <c r="N7" s="49"/>
    </row>
    <row r="8" spans="1:14" ht="64.5" customHeight="1">
      <c r="B8" s="100">
        <v>2</v>
      </c>
      <c r="C8" s="74" t="s">
        <v>94</v>
      </c>
      <c r="D8" s="67" t="s">
        <v>107</v>
      </c>
      <c r="E8" s="67">
        <v>2019</v>
      </c>
      <c r="F8" s="54">
        <v>2019</v>
      </c>
      <c r="G8" s="98">
        <v>362200</v>
      </c>
      <c r="H8" s="60">
        <v>353330</v>
      </c>
      <c r="I8" s="71">
        <v>362200</v>
      </c>
      <c r="J8" s="72">
        <v>50000</v>
      </c>
      <c r="K8" s="41" t="s">
        <v>93</v>
      </c>
      <c r="L8" s="67" t="s">
        <v>9</v>
      </c>
      <c r="N8" s="49"/>
    </row>
    <row r="9" spans="1:14" ht="33.75" customHeight="1">
      <c r="B9" s="115" t="s">
        <v>6</v>
      </c>
      <c r="C9" s="115"/>
      <c r="D9" s="68"/>
      <c r="E9" s="68"/>
      <c r="F9" s="67"/>
      <c r="G9" s="48">
        <f>SUM(G6:G8)</f>
        <v>1696313</v>
      </c>
      <c r="H9" s="48">
        <f t="shared" ref="H9:J9" si="0">SUM(H6:H8)</f>
        <v>1687443</v>
      </c>
      <c r="I9" s="48">
        <f t="shared" si="0"/>
        <v>1246147</v>
      </c>
      <c r="J9" s="48">
        <f t="shared" si="0"/>
        <v>610448.19999999995</v>
      </c>
      <c r="K9" s="67"/>
      <c r="L9" s="67"/>
    </row>
    <row r="10" spans="1:14" ht="33.75" customHeight="1">
      <c r="J10" s="46"/>
    </row>
    <row r="11" spans="1:14" ht="33.75" customHeight="1">
      <c r="A11" s="109" t="s">
        <v>10</v>
      </c>
      <c r="B11" s="109"/>
      <c r="C11" s="109"/>
      <c r="D11" s="109"/>
      <c r="E11" s="109"/>
      <c r="F11" s="109"/>
      <c r="G11" s="109"/>
      <c r="H11" s="109"/>
      <c r="I11" s="109"/>
      <c r="J11" s="109"/>
      <c r="K11" s="109"/>
      <c r="L11" s="109"/>
      <c r="M11" s="109"/>
    </row>
    <row r="12" spans="1:14" ht="33.75" customHeight="1">
      <c r="J12" s="46"/>
    </row>
    <row r="14" spans="1:14" ht="33.75" customHeight="1">
      <c r="J14" s="46"/>
    </row>
  </sheetData>
  <mergeCells count="16">
    <mergeCell ref="C1:L1"/>
    <mergeCell ref="B4:B5"/>
    <mergeCell ref="C4:C5"/>
    <mergeCell ref="G4:G5"/>
    <mergeCell ref="H4:H5"/>
    <mergeCell ref="J4:J5"/>
    <mergeCell ref="K4:K5"/>
    <mergeCell ref="L4:L5"/>
    <mergeCell ref="I4:I5"/>
    <mergeCell ref="D4:D5"/>
    <mergeCell ref="E4:F4"/>
    <mergeCell ref="A11:M11"/>
    <mergeCell ref="G6:G7"/>
    <mergeCell ref="C6:C7"/>
    <mergeCell ref="B6:B7"/>
    <mergeCell ref="B9:C9"/>
  </mergeCells>
  <pageMargins left="0.31496062992125984" right="0" top="0.35433070866141736" bottom="0.35433070866141736" header="0.31496062992125984" footer="0.31496062992125984"/>
  <pageSetup paperSize="9" scale="90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O12"/>
  <sheetViews>
    <sheetView workbookViewId="0">
      <selection activeCell="F15" sqref="F15"/>
    </sheetView>
  </sheetViews>
  <sheetFormatPr defaultRowHeight="33.75" customHeight="1"/>
  <cols>
    <col min="1" max="1" width="4.85546875" style="12" customWidth="1"/>
    <col min="2" max="2" width="3.140625" style="12" customWidth="1"/>
    <col min="3" max="3" width="32" style="12" customWidth="1"/>
    <col min="4" max="4" width="11.7109375" style="57" customWidth="1"/>
    <col min="5" max="5" width="9.5703125" style="57" customWidth="1"/>
    <col min="6" max="6" width="8.85546875" style="57" customWidth="1"/>
    <col min="7" max="10" width="10.140625" style="11" customWidth="1"/>
    <col min="11" max="11" width="24.28515625" style="12" customWidth="1"/>
    <col min="12" max="12" width="15.42578125" style="12" customWidth="1"/>
    <col min="13" max="16384" width="9.140625" style="12"/>
  </cols>
  <sheetData>
    <row r="1" spans="1:15" ht="21.75" customHeight="1">
      <c r="C1" s="105" t="s">
        <v>81</v>
      </c>
      <c r="D1" s="105"/>
      <c r="E1" s="105"/>
      <c r="F1" s="105"/>
      <c r="G1" s="105"/>
      <c r="H1" s="105"/>
      <c r="I1" s="105"/>
      <c r="J1" s="105"/>
      <c r="K1" s="105"/>
      <c r="L1" s="105"/>
    </row>
    <row r="2" spans="1:15" ht="18.75" customHeight="1"/>
    <row r="3" spans="1:15" ht="15.75" customHeight="1">
      <c r="C3" s="44">
        <v>43585</v>
      </c>
      <c r="D3" s="52"/>
      <c r="E3" s="52"/>
      <c r="L3" s="1" t="s">
        <v>7</v>
      </c>
    </row>
    <row r="4" spans="1:15" ht="33.75" customHeight="1">
      <c r="B4" s="117" t="s">
        <v>0</v>
      </c>
      <c r="C4" s="108" t="s">
        <v>1</v>
      </c>
      <c r="D4" s="108" t="s">
        <v>19</v>
      </c>
      <c r="E4" s="108" t="s">
        <v>22</v>
      </c>
      <c r="F4" s="108"/>
      <c r="G4" s="108" t="s">
        <v>5</v>
      </c>
      <c r="H4" s="108" t="s">
        <v>2</v>
      </c>
      <c r="I4" s="108" t="s">
        <v>28</v>
      </c>
      <c r="J4" s="108" t="s">
        <v>15</v>
      </c>
      <c r="K4" s="108" t="s">
        <v>3</v>
      </c>
      <c r="L4" s="108" t="s">
        <v>4</v>
      </c>
    </row>
    <row r="5" spans="1:15" ht="24.75" customHeight="1">
      <c r="B5" s="117"/>
      <c r="C5" s="108"/>
      <c r="D5" s="108"/>
      <c r="E5" s="50" t="s">
        <v>20</v>
      </c>
      <c r="F5" s="50" t="s">
        <v>21</v>
      </c>
      <c r="G5" s="108"/>
      <c r="H5" s="108"/>
      <c r="I5" s="108"/>
      <c r="J5" s="108"/>
      <c r="K5" s="108"/>
      <c r="L5" s="108"/>
    </row>
    <row r="6" spans="1:15" ht="31.5" customHeight="1">
      <c r="B6" s="66">
        <v>1</v>
      </c>
      <c r="C6" s="10" t="s">
        <v>13</v>
      </c>
      <c r="D6" s="58"/>
      <c r="E6" s="58">
        <v>2018</v>
      </c>
      <c r="F6" s="53">
        <v>2019</v>
      </c>
      <c r="G6" s="15">
        <v>250000</v>
      </c>
      <c r="H6" s="14">
        <v>249619.5</v>
      </c>
      <c r="I6" s="14">
        <v>99619.199999999997</v>
      </c>
      <c r="J6" s="43">
        <f>60000+39619.2</f>
        <v>99619.199999999997</v>
      </c>
      <c r="K6" s="59" t="s">
        <v>16</v>
      </c>
      <c r="L6" s="2" t="s">
        <v>12</v>
      </c>
      <c r="N6" s="18"/>
      <c r="O6" s="18"/>
    </row>
    <row r="7" spans="1:15" ht="31.5" customHeight="1">
      <c r="B7" s="66">
        <v>2</v>
      </c>
      <c r="C7" s="2" t="s">
        <v>91</v>
      </c>
      <c r="D7" s="58"/>
      <c r="E7" s="58">
        <v>2018</v>
      </c>
      <c r="F7" s="53">
        <v>2019</v>
      </c>
      <c r="G7" s="15">
        <v>170700</v>
      </c>
      <c r="H7" s="14"/>
      <c r="I7" s="14">
        <v>38731.599999999999</v>
      </c>
      <c r="J7" s="43">
        <v>38731.599999999999</v>
      </c>
      <c r="K7" s="59" t="s">
        <v>16</v>
      </c>
      <c r="L7" s="59" t="s">
        <v>92</v>
      </c>
      <c r="N7" s="18"/>
      <c r="O7" s="18"/>
    </row>
    <row r="8" spans="1:15" ht="17.25" customHeight="1">
      <c r="B8" s="29"/>
      <c r="C8" s="4" t="s">
        <v>6</v>
      </c>
      <c r="D8" s="4"/>
      <c r="E8" s="4"/>
      <c r="F8" s="50"/>
      <c r="G8" s="16">
        <f>SUM(G6:G7)</f>
        <v>420700</v>
      </c>
      <c r="H8" s="16">
        <f t="shared" ref="H8:J8" si="0">SUM(H6:H7)</f>
        <v>249619.5</v>
      </c>
      <c r="I8" s="16">
        <f t="shared" si="0"/>
        <v>138350.79999999999</v>
      </c>
      <c r="J8" s="16">
        <f t="shared" si="0"/>
        <v>138350.79999999999</v>
      </c>
      <c r="K8" s="3"/>
      <c r="L8" s="2"/>
    </row>
    <row r="9" spans="1:15" ht="17.25" customHeight="1">
      <c r="B9" s="5"/>
      <c r="C9" s="6"/>
      <c r="D9" s="6"/>
      <c r="E9" s="6"/>
      <c r="F9" s="13"/>
      <c r="G9" s="7"/>
      <c r="H9" s="7"/>
      <c r="I9" s="7"/>
      <c r="J9" s="7"/>
      <c r="K9" s="8"/>
      <c r="L9" s="9"/>
    </row>
    <row r="10" spans="1:15" ht="24.75" customHeight="1">
      <c r="J10" s="47"/>
      <c r="K10" s="63"/>
    </row>
    <row r="11" spans="1:15" ht="33.75" customHeight="1">
      <c r="J11" s="47"/>
    </row>
    <row r="12" spans="1:15" ht="33.75" customHeight="1">
      <c r="A12" s="116" t="s">
        <v>10</v>
      </c>
      <c r="B12" s="116"/>
      <c r="C12" s="116"/>
      <c r="D12" s="116"/>
      <c r="E12" s="116"/>
      <c r="F12" s="116"/>
      <c r="G12" s="116"/>
      <c r="H12" s="116"/>
      <c r="I12" s="116"/>
      <c r="J12" s="116"/>
      <c r="K12" s="116"/>
      <c r="L12" s="116"/>
      <c r="M12" s="116"/>
    </row>
  </sheetData>
  <mergeCells count="12">
    <mergeCell ref="A12:M12"/>
    <mergeCell ref="C1:L1"/>
    <mergeCell ref="B4:B5"/>
    <mergeCell ref="C4:C5"/>
    <mergeCell ref="G4:G5"/>
    <mergeCell ref="H4:H5"/>
    <mergeCell ref="J4:J5"/>
    <mergeCell ref="K4:K5"/>
    <mergeCell ref="L4:L5"/>
    <mergeCell ref="D4:D5"/>
    <mergeCell ref="E4:F4"/>
    <mergeCell ref="I4:I5"/>
  </mergeCells>
  <pageMargins left="0.31496062992125984" right="0" top="0.55118110236220474" bottom="0.55118110236220474" header="0.31496062992125984" footer="0.31496062992125984"/>
  <pageSetup paperSize="9" scale="90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J22"/>
  <sheetViews>
    <sheetView workbookViewId="0">
      <selection activeCell="L9" sqref="L9"/>
    </sheetView>
  </sheetViews>
  <sheetFormatPr defaultRowHeight="12.75"/>
  <cols>
    <col min="1" max="1" width="4.140625" style="12" customWidth="1"/>
    <col min="2" max="2" width="3.85546875" style="79" customWidth="1"/>
    <col min="3" max="3" width="35" style="12" customWidth="1"/>
    <col min="4" max="4" width="10.28515625" style="12" customWidth="1"/>
    <col min="5" max="5" width="9.28515625" style="12" customWidth="1"/>
    <col min="6" max="6" width="10.7109375" style="12" customWidth="1"/>
    <col min="7" max="7" width="12" style="12" customWidth="1"/>
    <col min="8" max="8" width="20.28515625" style="12" customWidth="1"/>
    <col min="9" max="9" width="16.7109375" style="12" customWidth="1"/>
    <col min="10" max="10" width="18.5703125" style="12" customWidth="1"/>
    <col min="11" max="16384" width="9.140625" style="12"/>
  </cols>
  <sheetData>
    <row r="1" spans="1:10">
      <c r="A1" s="118" t="s">
        <v>61</v>
      </c>
      <c r="B1" s="118"/>
      <c r="C1" s="118"/>
      <c r="D1" s="118"/>
      <c r="E1" s="118"/>
      <c r="F1" s="118"/>
      <c r="G1" s="118"/>
      <c r="H1" s="118"/>
      <c r="I1" s="118"/>
      <c r="J1" s="118"/>
    </row>
    <row r="2" spans="1:10">
      <c r="A2" s="118" t="s">
        <v>82</v>
      </c>
      <c r="B2" s="118"/>
      <c r="C2" s="118"/>
      <c r="D2" s="118"/>
      <c r="E2" s="118"/>
      <c r="F2" s="118"/>
      <c r="G2" s="118"/>
      <c r="H2" s="118"/>
      <c r="I2" s="118"/>
      <c r="J2" s="118"/>
    </row>
    <row r="4" spans="1:10">
      <c r="C4" s="79"/>
      <c r="J4" s="44">
        <v>43585</v>
      </c>
    </row>
    <row r="5" spans="1:10" s="57" customFormat="1" ht="77.25" customHeight="1">
      <c r="B5" s="4" t="s">
        <v>0</v>
      </c>
      <c r="C5" s="4" t="s">
        <v>44</v>
      </c>
      <c r="D5" s="4" t="s">
        <v>45</v>
      </c>
      <c r="E5" s="4" t="s">
        <v>46</v>
      </c>
      <c r="F5" s="4" t="s">
        <v>27</v>
      </c>
      <c r="G5" s="4" t="s">
        <v>47</v>
      </c>
      <c r="H5" s="4" t="s">
        <v>48</v>
      </c>
      <c r="I5" s="4" t="s">
        <v>52</v>
      </c>
      <c r="J5" s="4" t="s">
        <v>49</v>
      </c>
    </row>
    <row r="6" spans="1:10" s="57" customFormat="1" ht="51.75" customHeight="1">
      <c r="B6" s="4">
        <v>1</v>
      </c>
      <c r="C6" s="74" t="s">
        <v>30</v>
      </c>
      <c r="D6" s="4" t="s">
        <v>50</v>
      </c>
      <c r="E6" s="80">
        <v>1600</v>
      </c>
      <c r="F6" s="80">
        <v>1300</v>
      </c>
      <c r="G6" s="80">
        <v>889</v>
      </c>
      <c r="H6" s="81">
        <v>1</v>
      </c>
      <c r="I6" s="4" t="s">
        <v>59</v>
      </c>
      <c r="J6" s="4" t="s">
        <v>51</v>
      </c>
    </row>
    <row r="7" spans="1:10" s="57" customFormat="1" ht="30" customHeight="1">
      <c r="B7" s="4">
        <v>2</v>
      </c>
      <c r="C7" s="74" t="s">
        <v>37</v>
      </c>
      <c r="D7" s="4" t="s">
        <v>50</v>
      </c>
      <c r="E7" s="4">
        <v>142.19999999999999</v>
      </c>
      <c r="F7" s="4">
        <v>42.2</v>
      </c>
      <c r="G7" s="4">
        <v>37.5</v>
      </c>
      <c r="H7" s="81">
        <v>1</v>
      </c>
      <c r="I7" s="82" t="s">
        <v>57</v>
      </c>
      <c r="J7" s="4" t="s">
        <v>36</v>
      </c>
    </row>
    <row r="8" spans="1:10" s="57" customFormat="1" ht="38.25">
      <c r="B8" s="4">
        <v>3</v>
      </c>
      <c r="C8" s="75" t="s">
        <v>53</v>
      </c>
      <c r="D8" s="4" t="s">
        <v>50</v>
      </c>
      <c r="E8" s="80">
        <v>3200</v>
      </c>
      <c r="F8" s="80">
        <v>2200</v>
      </c>
      <c r="G8" s="80">
        <v>1400</v>
      </c>
      <c r="H8" s="81">
        <v>1</v>
      </c>
      <c r="I8" s="82" t="s">
        <v>60</v>
      </c>
      <c r="J8" s="4" t="s">
        <v>55</v>
      </c>
    </row>
    <row r="9" spans="1:10" s="57" customFormat="1" ht="38.25">
      <c r="B9" s="4">
        <v>4</v>
      </c>
      <c r="C9" s="75" t="s">
        <v>54</v>
      </c>
      <c r="D9" s="4" t="s">
        <v>50</v>
      </c>
      <c r="E9" s="80">
        <v>3084.9</v>
      </c>
      <c r="F9" s="80">
        <v>2484.9</v>
      </c>
      <c r="G9" s="80">
        <v>1976.4</v>
      </c>
      <c r="H9" s="81">
        <v>1</v>
      </c>
      <c r="I9" s="83" t="s">
        <v>62</v>
      </c>
      <c r="J9" s="4" t="s">
        <v>55</v>
      </c>
    </row>
    <row r="10" spans="1:10" s="57" customFormat="1" ht="25.5">
      <c r="B10" s="4">
        <v>5</v>
      </c>
      <c r="C10" s="75" t="s">
        <v>56</v>
      </c>
      <c r="D10" s="4" t="s">
        <v>50</v>
      </c>
      <c r="E10" s="80">
        <v>962.5</v>
      </c>
      <c r="F10" s="80">
        <v>512.5</v>
      </c>
      <c r="G10" s="80">
        <v>510</v>
      </c>
      <c r="H10" s="81">
        <v>1</v>
      </c>
      <c r="I10" s="4" t="s">
        <v>58</v>
      </c>
      <c r="J10" s="4" t="s">
        <v>55</v>
      </c>
    </row>
    <row r="11" spans="1:10" s="57" customFormat="1" ht="25.5">
      <c r="B11" s="4">
        <v>6</v>
      </c>
      <c r="C11" s="102" t="s">
        <v>102</v>
      </c>
      <c r="D11" s="4" t="s">
        <v>50</v>
      </c>
      <c r="E11" s="80">
        <v>2700</v>
      </c>
      <c r="F11" s="80">
        <v>2000</v>
      </c>
      <c r="G11" s="80">
        <v>1002.5</v>
      </c>
      <c r="H11" s="81">
        <v>0.75</v>
      </c>
      <c r="I11" s="82" t="s">
        <v>117</v>
      </c>
      <c r="J11" s="67" t="s">
        <v>103</v>
      </c>
    </row>
    <row r="12" spans="1:10" s="84" customFormat="1" ht="20.25" customHeight="1">
      <c r="B12" s="85"/>
      <c r="C12" s="85" t="s">
        <v>6</v>
      </c>
      <c r="D12" s="85"/>
      <c r="E12" s="86">
        <f>SUM(E6:E11)</f>
        <v>11689.6</v>
      </c>
      <c r="F12" s="86">
        <f t="shared" ref="F12:G12" si="0">SUM(F6:F11)</f>
        <v>8539.6</v>
      </c>
      <c r="G12" s="86">
        <f t="shared" si="0"/>
        <v>5815.4</v>
      </c>
      <c r="H12" s="85"/>
      <c r="I12" s="85"/>
      <c r="J12" s="85"/>
    </row>
    <row r="13" spans="1:10" s="57" customFormat="1"/>
    <row r="14" spans="1:10" s="57" customFormat="1"/>
    <row r="15" spans="1:10" s="57" customFormat="1"/>
    <row r="16" spans="1:10" s="57" customFormat="1"/>
    <row r="17" spans="1:10" s="57" customFormat="1"/>
    <row r="18" spans="1:10" s="57" customFormat="1"/>
    <row r="19" spans="1:10" s="57" customFormat="1" ht="17.25" customHeight="1">
      <c r="A19" s="97"/>
      <c r="B19" s="119" t="s">
        <v>77</v>
      </c>
      <c r="C19" s="119"/>
      <c r="D19" s="119"/>
      <c r="E19" s="119"/>
      <c r="F19" s="119"/>
      <c r="G19" s="119"/>
      <c r="H19" s="119"/>
      <c r="I19" s="119"/>
      <c r="J19" s="97"/>
    </row>
    <row r="20" spans="1:10" s="79" customFormat="1"/>
    <row r="21" spans="1:10" s="79" customFormat="1"/>
    <row r="22" spans="1:10" s="79" customFormat="1"/>
  </sheetData>
  <mergeCells count="3">
    <mergeCell ref="A1:J1"/>
    <mergeCell ref="A2:J2"/>
    <mergeCell ref="B19:I19"/>
  </mergeCells>
  <pageMargins left="0.31496062992125984" right="0.11811023622047245" top="0.74803149606299213" bottom="0.74803149606299213" header="0.31496062992125984" footer="0.31496062992125984"/>
  <pageSetup paperSize="9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H16" sqref="H16"/>
    </sheetView>
  </sheetViews>
  <sheetFormatPr defaultRowHeight="12.75"/>
  <cols>
    <col min="1" max="1" width="4.140625" style="12" customWidth="1"/>
    <col min="2" max="2" width="3.85546875" style="79" customWidth="1"/>
    <col min="3" max="3" width="35" style="12" customWidth="1"/>
    <col min="4" max="4" width="10.28515625" style="12" customWidth="1"/>
    <col min="5" max="5" width="9.28515625" style="12" customWidth="1"/>
    <col min="6" max="6" width="10.7109375" style="12" customWidth="1"/>
    <col min="7" max="7" width="12" style="12" customWidth="1"/>
    <col min="8" max="8" width="20.28515625" style="12" customWidth="1"/>
    <col min="9" max="9" width="16.7109375" style="12" customWidth="1"/>
    <col min="10" max="10" width="18.5703125" style="12" customWidth="1"/>
    <col min="11" max="16384" width="9.140625" style="12"/>
  </cols>
  <sheetData>
    <row r="1" spans="1:10">
      <c r="A1" s="118" t="s">
        <v>63</v>
      </c>
      <c r="B1" s="118"/>
      <c r="C1" s="118"/>
      <c r="D1" s="118"/>
      <c r="E1" s="118"/>
      <c r="F1" s="118"/>
      <c r="G1" s="118"/>
      <c r="H1" s="118"/>
      <c r="I1" s="118"/>
      <c r="J1" s="118"/>
    </row>
    <row r="2" spans="1:10">
      <c r="A2" s="118" t="s">
        <v>82</v>
      </c>
      <c r="B2" s="118"/>
      <c r="C2" s="118"/>
      <c r="D2" s="118"/>
      <c r="E2" s="118"/>
      <c r="F2" s="118"/>
      <c r="G2" s="118"/>
      <c r="H2" s="118"/>
      <c r="I2" s="118"/>
      <c r="J2" s="118"/>
    </row>
    <row r="4" spans="1:10">
      <c r="C4" s="79"/>
      <c r="J4" s="44">
        <v>43585</v>
      </c>
    </row>
    <row r="5" spans="1:10" s="57" customFormat="1" ht="77.25" customHeight="1">
      <c r="B5" s="4" t="s">
        <v>0</v>
      </c>
      <c r="C5" s="4" t="s">
        <v>44</v>
      </c>
      <c r="D5" s="4" t="s">
        <v>45</v>
      </c>
      <c r="E5" s="4" t="s">
        <v>46</v>
      </c>
      <c r="F5" s="4" t="s">
        <v>27</v>
      </c>
      <c r="G5" s="4" t="s">
        <v>47</v>
      </c>
      <c r="H5" s="4" t="s">
        <v>48</v>
      </c>
      <c r="I5" s="4" t="s">
        <v>52</v>
      </c>
      <c r="J5" s="4" t="s">
        <v>49</v>
      </c>
    </row>
    <row r="6" spans="1:10" s="51" customFormat="1" ht="77.25" customHeight="1">
      <c r="B6" s="23">
        <v>1</v>
      </c>
      <c r="C6" s="74" t="s">
        <v>30</v>
      </c>
      <c r="D6" s="23" t="s">
        <v>50</v>
      </c>
      <c r="E6" s="87">
        <v>1600</v>
      </c>
      <c r="F6" s="87">
        <v>1300</v>
      </c>
      <c r="G6" s="87">
        <v>889</v>
      </c>
      <c r="H6" s="88">
        <v>1</v>
      </c>
      <c r="I6" s="23" t="s">
        <v>59</v>
      </c>
      <c r="J6" s="23" t="s">
        <v>51</v>
      </c>
    </row>
    <row r="7" spans="1:10" s="51" customFormat="1" ht="38.25">
      <c r="B7" s="23">
        <v>2</v>
      </c>
      <c r="C7" s="75" t="s">
        <v>54</v>
      </c>
      <c r="D7" s="23" t="s">
        <v>50</v>
      </c>
      <c r="E7" s="87">
        <v>3084.9</v>
      </c>
      <c r="F7" s="87">
        <v>2484.9</v>
      </c>
      <c r="G7" s="87">
        <v>1976.4</v>
      </c>
      <c r="H7" s="88">
        <v>1</v>
      </c>
      <c r="I7" s="83" t="s">
        <v>62</v>
      </c>
      <c r="J7" s="23" t="s">
        <v>55</v>
      </c>
    </row>
    <row r="8" spans="1:10" s="84" customFormat="1" ht="25.5" customHeight="1">
      <c r="B8" s="85"/>
      <c r="C8" s="85" t="s">
        <v>6</v>
      </c>
      <c r="D8" s="85"/>
      <c r="E8" s="86">
        <f>SUM(E6:E7)</f>
        <v>4684.8999999999996</v>
      </c>
      <c r="F8" s="86">
        <f t="shared" ref="F8:G8" si="0">SUM(F6:F7)</f>
        <v>3784.9</v>
      </c>
      <c r="G8" s="86">
        <f t="shared" si="0"/>
        <v>2865.4</v>
      </c>
      <c r="H8" s="85"/>
      <c r="I8" s="85"/>
      <c r="J8" s="85"/>
    </row>
    <row r="9" spans="1:10" s="57" customFormat="1"/>
    <row r="10" spans="1:10" s="57" customFormat="1"/>
    <row r="11" spans="1:10" s="57" customFormat="1"/>
    <row r="12" spans="1:10" s="57" customFormat="1"/>
    <row r="13" spans="1:10" s="57" customFormat="1"/>
    <row r="14" spans="1:10" s="57" customFormat="1"/>
    <row r="15" spans="1:10" s="57" customFormat="1">
      <c r="B15" s="119" t="s">
        <v>77</v>
      </c>
      <c r="C15" s="119"/>
      <c r="D15" s="119"/>
      <c r="E15" s="119"/>
      <c r="F15" s="119"/>
      <c r="G15" s="119"/>
      <c r="H15" s="119"/>
      <c r="I15" s="119"/>
    </row>
    <row r="16" spans="1:10" s="79" customFormat="1"/>
    <row r="17" s="79" customFormat="1"/>
    <row r="18" s="79" customFormat="1"/>
  </sheetData>
  <mergeCells count="3">
    <mergeCell ref="A1:J1"/>
    <mergeCell ref="A2:J2"/>
    <mergeCell ref="B15:I15"/>
  </mergeCells>
  <pageMargins left="0.31496062992125984" right="0.11811023622047245" top="0.74803149606299213" bottom="0.74803149606299213" header="0.31496062992125984" footer="0.31496062992125984"/>
  <pageSetup paperSize="9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J17"/>
  <sheetViews>
    <sheetView workbookViewId="0">
      <selection activeCell="A3" sqref="A3"/>
    </sheetView>
  </sheetViews>
  <sheetFormatPr defaultRowHeight="12.75"/>
  <cols>
    <col min="1" max="1" width="4.140625" style="12" customWidth="1"/>
    <col min="2" max="2" width="3.85546875" style="79" customWidth="1"/>
    <col min="3" max="3" width="35" style="12" customWidth="1"/>
    <col min="4" max="4" width="10.28515625" style="12" customWidth="1"/>
    <col min="5" max="5" width="9.28515625" style="12" customWidth="1"/>
    <col min="6" max="6" width="10.7109375" style="12" customWidth="1"/>
    <col min="7" max="7" width="12" style="12" customWidth="1"/>
    <col min="8" max="8" width="20.28515625" style="12" customWidth="1"/>
    <col min="9" max="9" width="16.7109375" style="12" customWidth="1"/>
    <col min="10" max="10" width="18.5703125" style="12" customWidth="1"/>
    <col min="11" max="16384" width="9.140625" style="12"/>
  </cols>
  <sheetData>
    <row r="1" spans="1:10">
      <c r="A1" s="118" t="s">
        <v>64</v>
      </c>
      <c r="B1" s="118"/>
      <c r="C1" s="118"/>
      <c r="D1" s="118"/>
      <c r="E1" s="118"/>
      <c r="F1" s="118"/>
      <c r="G1" s="118"/>
      <c r="H1" s="118"/>
      <c r="I1" s="118"/>
      <c r="J1" s="118"/>
    </row>
    <row r="2" spans="1:10">
      <c r="A2" s="118" t="s">
        <v>82</v>
      </c>
      <c r="B2" s="118"/>
      <c r="C2" s="118"/>
      <c r="D2" s="118"/>
      <c r="E2" s="118"/>
      <c r="F2" s="118"/>
      <c r="G2" s="118"/>
      <c r="H2" s="118"/>
      <c r="I2" s="118"/>
      <c r="J2" s="118"/>
    </row>
    <row r="4" spans="1:10">
      <c r="C4" s="79"/>
      <c r="J4" s="44">
        <v>43585</v>
      </c>
    </row>
    <row r="5" spans="1:10" s="57" customFormat="1" ht="77.25" customHeight="1">
      <c r="B5" s="4" t="s">
        <v>0</v>
      </c>
      <c r="C5" s="4" t="s">
        <v>44</v>
      </c>
      <c r="D5" s="4" t="s">
        <v>45</v>
      </c>
      <c r="E5" s="4" t="s">
        <v>46</v>
      </c>
      <c r="F5" s="4" t="s">
        <v>27</v>
      </c>
      <c r="G5" s="4" t="s">
        <v>47</v>
      </c>
      <c r="H5" s="4" t="s">
        <v>48</v>
      </c>
      <c r="I5" s="4" t="s">
        <v>52</v>
      </c>
      <c r="J5" s="4" t="s">
        <v>49</v>
      </c>
    </row>
    <row r="6" spans="1:10" s="51" customFormat="1" ht="38.25">
      <c r="B6" s="23">
        <v>1</v>
      </c>
      <c r="C6" s="75" t="s">
        <v>53</v>
      </c>
      <c r="D6" s="23" t="s">
        <v>50</v>
      </c>
      <c r="E6" s="87">
        <v>3200</v>
      </c>
      <c r="F6" s="87">
        <v>2200</v>
      </c>
      <c r="G6" s="87">
        <v>1400</v>
      </c>
      <c r="H6" s="88">
        <v>1</v>
      </c>
      <c r="I6" s="83" t="s">
        <v>60</v>
      </c>
      <c r="J6" s="23" t="s">
        <v>55</v>
      </c>
    </row>
    <row r="7" spans="1:10" s="84" customFormat="1" ht="25.5" customHeight="1">
      <c r="B7" s="85"/>
      <c r="C7" s="85" t="s">
        <v>6</v>
      </c>
      <c r="D7" s="85"/>
      <c r="E7" s="86">
        <f>SUM(E6:E6)</f>
        <v>3200</v>
      </c>
      <c r="F7" s="86">
        <f>SUM(F6:F6)</f>
        <v>2200</v>
      </c>
      <c r="G7" s="86">
        <f>SUM(G6:G6)</f>
        <v>1400</v>
      </c>
      <c r="H7" s="85"/>
      <c r="I7" s="85"/>
      <c r="J7" s="85"/>
    </row>
    <row r="8" spans="1:10" s="57" customFormat="1"/>
    <row r="9" spans="1:10" s="57" customFormat="1"/>
    <row r="10" spans="1:10" s="57" customFormat="1"/>
    <row r="11" spans="1:10" s="57" customFormat="1"/>
    <row r="12" spans="1:10" s="57" customFormat="1"/>
    <row r="13" spans="1:10" s="57" customFormat="1"/>
    <row r="14" spans="1:10" s="57" customFormat="1">
      <c r="B14" s="119" t="s">
        <v>77</v>
      </c>
      <c r="C14" s="119"/>
      <c r="D14" s="119"/>
      <c r="E14" s="119"/>
      <c r="F14" s="119"/>
      <c r="G14" s="119"/>
      <c r="H14" s="119"/>
      <c r="I14" s="119"/>
    </row>
    <row r="15" spans="1:10" s="79" customFormat="1"/>
    <row r="16" spans="1:10" s="79" customFormat="1"/>
    <row r="17" s="79" customFormat="1"/>
  </sheetData>
  <mergeCells count="3">
    <mergeCell ref="A1:J1"/>
    <mergeCell ref="A2:J2"/>
    <mergeCell ref="B14:I14"/>
  </mergeCells>
  <pageMargins left="0.31496062992125984" right="0.11811023622047245" top="0.74803149606299213" bottom="0.74803149606299213" header="0.31496062992125984" footer="0.31496062992125984"/>
  <pageSetup paperSize="9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J19"/>
  <sheetViews>
    <sheetView workbookViewId="0">
      <selection activeCell="E24" sqref="E24"/>
    </sheetView>
  </sheetViews>
  <sheetFormatPr defaultRowHeight="12.75"/>
  <cols>
    <col min="1" max="1" width="4.140625" style="12" customWidth="1"/>
    <col min="2" max="2" width="3.85546875" style="79" customWidth="1"/>
    <col min="3" max="3" width="35" style="12" customWidth="1"/>
    <col min="4" max="4" width="10.28515625" style="12" customWidth="1"/>
    <col min="5" max="5" width="9.28515625" style="12" customWidth="1"/>
    <col min="6" max="6" width="10.7109375" style="12" customWidth="1"/>
    <col min="7" max="7" width="12" style="12" customWidth="1"/>
    <col min="8" max="8" width="20.28515625" style="12" customWidth="1"/>
    <col min="9" max="9" width="16.7109375" style="12" customWidth="1"/>
    <col min="10" max="10" width="18.5703125" style="12" customWidth="1"/>
    <col min="11" max="16384" width="9.140625" style="12"/>
  </cols>
  <sheetData>
    <row r="1" spans="1:10">
      <c r="A1" s="118" t="s">
        <v>65</v>
      </c>
      <c r="B1" s="118"/>
      <c r="C1" s="118"/>
      <c r="D1" s="118"/>
      <c r="E1" s="118"/>
      <c r="F1" s="118"/>
      <c r="G1" s="118"/>
      <c r="H1" s="118"/>
      <c r="I1" s="118"/>
      <c r="J1" s="118"/>
    </row>
    <row r="2" spans="1:10">
      <c r="A2" s="118" t="s">
        <v>82</v>
      </c>
      <c r="B2" s="118"/>
      <c r="C2" s="118"/>
      <c r="D2" s="118"/>
      <c r="E2" s="118"/>
      <c r="F2" s="118"/>
      <c r="G2" s="118"/>
      <c r="H2" s="118"/>
      <c r="I2" s="118"/>
      <c r="J2" s="118"/>
    </row>
    <row r="4" spans="1:10">
      <c r="C4" s="79"/>
      <c r="J4" s="44">
        <v>43585</v>
      </c>
    </row>
    <row r="5" spans="1:10" s="57" customFormat="1" ht="77.25" customHeight="1">
      <c r="B5" s="4" t="s">
        <v>0</v>
      </c>
      <c r="C5" s="4" t="s">
        <v>44</v>
      </c>
      <c r="D5" s="4" t="s">
        <v>45</v>
      </c>
      <c r="E5" s="4" t="s">
        <v>46</v>
      </c>
      <c r="F5" s="4" t="s">
        <v>27</v>
      </c>
      <c r="G5" s="4" t="s">
        <v>47</v>
      </c>
      <c r="H5" s="4" t="s">
        <v>48</v>
      </c>
      <c r="I5" s="4" t="s">
        <v>52</v>
      </c>
      <c r="J5" s="4" t="s">
        <v>49</v>
      </c>
    </row>
    <row r="6" spans="1:10" s="51" customFormat="1" ht="30" customHeight="1">
      <c r="B6" s="23">
        <v>1</v>
      </c>
      <c r="C6" s="74" t="s">
        <v>37</v>
      </c>
      <c r="D6" s="23" t="s">
        <v>50</v>
      </c>
      <c r="E6" s="23">
        <v>142.19999999999999</v>
      </c>
      <c r="F6" s="23">
        <v>42.2</v>
      </c>
      <c r="G6" s="23">
        <v>37.5</v>
      </c>
      <c r="H6" s="88">
        <v>1</v>
      </c>
      <c r="I6" s="83" t="s">
        <v>57</v>
      </c>
      <c r="J6" s="23" t="s">
        <v>36</v>
      </c>
    </row>
    <row r="7" spans="1:10" s="51" customFormat="1" ht="25.5">
      <c r="B7" s="23">
        <v>2</v>
      </c>
      <c r="C7" s="75" t="s">
        <v>56</v>
      </c>
      <c r="D7" s="23" t="s">
        <v>50</v>
      </c>
      <c r="E7" s="87">
        <v>962.5</v>
      </c>
      <c r="F7" s="87">
        <v>512.5</v>
      </c>
      <c r="G7" s="87">
        <v>510</v>
      </c>
      <c r="H7" s="88">
        <v>1</v>
      </c>
      <c r="I7" s="23" t="s">
        <v>58</v>
      </c>
      <c r="J7" s="23" t="s">
        <v>55</v>
      </c>
    </row>
    <row r="8" spans="1:10" s="51" customFormat="1" ht="25.5">
      <c r="B8" s="23">
        <v>3</v>
      </c>
      <c r="C8" s="102" t="s">
        <v>102</v>
      </c>
      <c r="D8" s="4" t="s">
        <v>50</v>
      </c>
      <c r="E8" s="80">
        <v>2700</v>
      </c>
      <c r="F8" s="80">
        <v>2000</v>
      </c>
      <c r="G8" s="80">
        <v>1002.5</v>
      </c>
      <c r="H8" s="81">
        <v>0.75</v>
      </c>
      <c r="I8" s="82" t="s">
        <v>117</v>
      </c>
      <c r="J8" s="67" t="s">
        <v>103</v>
      </c>
    </row>
    <row r="9" spans="1:10" s="84" customFormat="1" ht="25.5" customHeight="1">
      <c r="B9" s="85"/>
      <c r="C9" s="85" t="s">
        <v>6</v>
      </c>
      <c r="D9" s="85"/>
      <c r="E9" s="86">
        <f>SUM(E6:E8)</f>
        <v>3804.7</v>
      </c>
      <c r="F9" s="86">
        <f t="shared" ref="F9:G9" si="0">SUM(F6:F8)</f>
        <v>2554.6999999999998</v>
      </c>
      <c r="G9" s="86">
        <f t="shared" si="0"/>
        <v>1550</v>
      </c>
      <c r="H9" s="85"/>
      <c r="I9" s="85"/>
      <c r="J9" s="85"/>
    </row>
    <row r="10" spans="1:10" s="57" customFormat="1"/>
    <row r="11" spans="1:10" s="57" customFormat="1"/>
    <row r="12" spans="1:10" s="57" customFormat="1"/>
    <row r="13" spans="1:10" s="57" customFormat="1"/>
    <row r="14" spans="1:10" s="57" customFormat="1"/>
    <row r="15" spans="1:10" s="57" customFormat="1"/>
    <row r="16" spans="1:10" s="57" customFormat="1"/>
    <row r="17" spans="2:9" s="79" customFormat="1">
      <c r="B17" s="119" t="s">
        <v>77</v>
      </c>
      <c r="C17" s="119"/>
      <c r="D17" s="119"/>
      <c r="E17" s="119"/>
      <c r="F17" s="119"/>
      <c r="G17" s="119"/>
      <c r="H17" s="119"/>
      <c r="I17" s="119"/>
    </row>
    <row r="18" spans="2:9" s="79" customFormat="1"/>
    <row r="19" spans="2:9" s="79" customFormat="1"/>
  </sheetData>
  <mergeCells count="3">
    <mergeCell ref="A1:J1"/>
    <mergeCell ref="A2:J2"/>
    <mergeCell ref="B17:I17"/>
  </mergeCells>
  <pageMargins left="0.31496062992125984" right="0.11811023622047245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ОНТ</vt:lpstr>
      <vt:lpstr>UT</vt:lpstr>
      <vt:lpstr>ONHS</vt:lpstr>
      <vt:lpstr>ZSan</vt:lpstr>
      <vt:lpstr>Сангийн яам</vt:lpstr>
      <vt:lpstr>БХБЯ</vt:lpstr>
      <vt:lpstr>ХНХЯ</vt:lpstr>
      <vt:lpstr>БСШУСЯ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Bayarmaa</dc:creator>
  <cp:lastModifiedBy>Amgalanzaya</cp:lastModifiedBy>
  <cp:lastPrinted>2019-05-06T05:30:27Z</cp:lastPrinted>
  <dcterms:created xsi:type="dcterms:W3CDTF">2014-11-03T16:21:49Z</dcterms:created>
  <dcterms:modified xsi:type="dcterms:W3CDTF">2019-05-06T06:17:26Z</dcterms:modified>
</cp:coreProperties>
</file>